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f4d0ad9cd30f0967/Documents/Wika/"/>
    </mc:Choice>
  </mc:AlternateContent>
  <xr:revisionPtr revIDLastSave="5" documentId="13_ncr:1_{3C7782BD-AA5D-4E9D-90B0-88C0C38E2A07}" xr6:coauthVersionLast="47" xr6:coauthVersionMax="47" xr10:uidLastSave="{7906B55B-9A26-449F-91AC-D7B7C7D0044C}"/>
  <bookViews>
    <workbookView xWindow="-110" yWindow="-110" windowWidth="19420" windowHeight="10300" tabRatio="522" firstSheet="4" activeTab="4" xr2:uid="{00000000-000D-0000-FFFF-FFFF00000000}"/>
  </bookViews>
  <sheets>
    <sheet name="Prerequisite" sheetId="14" r:id="rId1"/>
    <sheet name="Company Logo" sheetId="22" r:id="rId2"/>
    <sheet name="Company Details" sheetId="12" r:id="rId3"/>
    <sheet name="Org Level &amp; Attribute" sheetId="1" r:id="rId4"/>
    <sheet name="Employee Master" sheetId="2" r:id="rId5"/>
    <sheet name="Employee Creation Details" sheetId="24" r:id="rId6"/>
    <sheet name="Personal Details - access Matri" sheetId="23" r:id="rId7"/>
    <sheet name="Core HR Access" sheetId="25" r:id="rId8"/>
    <sheet name="Help Desk" sheetId="26" r:id="rId9"/>
    <sheet name="Social Connect" sheetId="27" r:id="rId10"/>
    <sheet name="Salary Data" sheetId="21" r:id="rId11"/>
    <sheet name="Salary Component Master" sheetId="15" r:id="rId12"/>
    <sheet name="Helpdesk" sheetId="20" state="hidden" r:id="rId13"/>
    <sheet name="Leave Management System_1" sheetId="4" state="hidden" r:id="rId14"/>
    <sheet name="Sheet1" sheetId="6" state="hidden" r:id="rId15"/>
    <sheet name="Separation" sheetId="10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4" hidden="1">'Employee Master'!$A$1:$CH$147</definedName>
    <definedName name="_xlnm._FilterDatabase" localSheetId="6" hidden="1">'Personal Details - access Matri'!$A$1:$K$142</definedName>
    <definedName name="_xlnm._FilterDatabase" localSheetId="10" hidden="1">'Salary Data'!$A$2:$P$100</definedName>
    <definedName name="ER">#REF!</definedName>
    <definedName name="Upld_LWPDetail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147" i="2" l="1"/>
  <c r="CJ146" i="2"/>
  <c r="CJ145" i="2"/>
  <c r="CJ144" i="2"/>
  <c r="CJ143" i="2"/>
  <c r="CJ142" i="2"/>
  <c r="CJ141" i="2"/>
  <c r="CJ140" i="2"/>
  <c r="CJ139" i="2"/>
  <c r="CJ138" i="2"/>
  <c r="CJ137" i="2"/>
  <c r="CJ136" i="2"/>
  <c r="CJ135" i="2"/>
  <c r="CJ134" i="2"/>
  <c r="CJ133" i="2"/>
  <c r="CJ132" i="2"/>
  <c r="CJ131" i="2"/>
  <c r="CJ130" i="2"/>
  <c r="CJ129" i="2"/>
  <c r="CJ128" i="2"/>
  <c r="CJ127" i="2"/>
  <c r="CJ126" i="2"/>
  <c r="CJ125" i="2"/>
  <c r="CJ124" i="2"/>
  <c r="CJ123" i="2"/>
  <c r="CJ122" i="2"/>
  <c r="CJ121" i="2"/>
  <c r="CJ120" i="2"/>
  <c r="CJ119" i="2"/>
  <c r="CJ118" i="2"/>
  <c r="CJ117" i="2"/>
  <c r="CJ116" i="2"/>
  <c r="CJ115" i="2"/>
  <c r="CJ114" i="2"/>
  <c r="CJ113" i="2"/>
  <c r="CJ112" i="2"/>
  <c r="CJ111" i="2"/>
  <c r="CJ110" i="2"/>
  <c r="CJ109" i="2"/>
  <c r="CJ108" i="2"/>
  <c r="CJ107" i="2"/>
  <c r="CJ106" i="2"/>
  <c r="CJ105" i="2"/>
  <c r="CJ104" i="2"/>
  <c r="CJ103" i="2"/>
  <c r="CJ102" i="2"/>
  <c r="CJ101" i="2"/>
  <c r="CJ100" i="2"/>
  <c r="CJ99" i="2"/>
  <c r="L89" i="2" l="1"/>
  <c r="L86" i="2"/>
  <c r="L85" i="2"/>
  <c r="L84" i="2"/>
  <c r="L59" i="2"/>
  <c r="L47" i="2"/>
  <c r="L44" i="2"/>
  <c r="L42" i="2"/>
  <c r="L41" i="2"/>
  <c r="D6" i="21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X147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00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00" i="2"/>
  <c r="L101" i="2"/>
  <c r="L102" i="2"/>
  <c r="L103" i="2"/>
  <c r="L104" i="2"/>
  <c r="L105" i="2"/>
  <c r="L106" i="2"/>
  <c r="L107" i="2"/>
  <c r="L99" i="2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BH2" i="2" l="1"/>
  <c r="D5" i="21" l="1"/>
  <c r="D4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P98" i="2"/>
  <c r="BQ98" i="2" s="1"/>
  <c r="BP97" i="2"/>
  <c r="BQ97" i="2" s="1"/>
  <c r="BP93" i="2"/>
  <c r="BQ93" i="2" s="1"/>
  <c r="BP92" i="2"/>
  <c r="BQ92" i="2" s="1"/>
  <c r="BP91" i="2"/>
  <c r="BQ91" i="2" s="1"/>
  <c r="BP90" i="2"/>
  <c r="BQ90" i="2" s="1"/>
  <c r="BP80" i="2"/>
  <c r="BQ80" i="2" s="1"/>
  <c r="BP79" i="2"/>
  <c r="BQ79" i="2" s="1"/>
  <c r="BP78" i="2"/>
  <c r="BQ78" i="2" s="1"/>
  <c r="BP77" i="2"/>
  <c r="BQ77" i="2" s="1"/>
  <c r="BP74" i="2"/>
  <c r="BQ74" i="2" s="1"/>
  <c r="BP73" i="2"/>
  <c r="BQ73" i="2" s="1"/>
  <c r="BP69" i="2"/>
  <c r="BQ69" i="2" s="1"/>
  <c r="BP67" i="2"/>
  <c r="BQ67" i="2" s="1"/>
  <c r="BP66" i="2"/>
  <c r="BQ66" i="2" s="1"/>
  <c r="BP53" i="2"/>
  <c r="BQ53" i="2" s="1"/>
  <c r="BP52" i="2"/>
  <c r="BQ52" i="2" s="1"/>
  <c r="BP48" i="2"/>
  <c r="BQ48" i="2" s="1"/>
  <c r="BP40" i="2"/>
  <c r="BQ40" i="2" s="1"/>
  <c r="BP39" i="2"/>
  <c r="BQ39" i="2" s="1"/>
  <c r="BP38" i="2"/>
  <c r="BQ38" i="2" s="1"/>
  <c r="BO97" i="2"/>
  <c r="BO93" i="2"/>
  <c r="BO92" i="2"/>
  <c r="BO91" i="2"/>
  <c r="BO90" i="2"/>
  <c r="BO80" i="2"/>
  <c r="BO79" i="2"/>
  <c r="BO78" i="2"/>
  <c r="BO77" i="2"/>
  <c r="BO74" i="2"/>
  <c r="BO73" i="2"/>
  <c r="BO69" i="2"/>
  <c r="BO67" i="2"/>
  <c r="BO66" i="2"/>
  <c r="BO53" i="2"/>
  <c r="BO52" i="2"/>
  <c r="BO48" i="2"/>
  <c r="BO40" i="2"/>
  <c r="BO39" i="2"/>
  <c r="BO38" i="2"/>
  <c r="BO14" i="2"/>
  <c r="BG98" i="2"/>
  <c r="BG97" i="2"/>
  <c r="BG93" i="2"/>
  <c r="BG92" i="2"/>
  <c r="BG91" i="2"/>
  <c r="BG90" i="2"/>
  <c r="BG80" i="2"/>
  <c r="BG79" i="2"/>
  <c r="BG78" i="2"/>
  <c r="BG77" i="2"/>
  <c r="BG74" i="2"/>
  <c r="BG73" i="2"/>
  <c r="BG69" i="2"/>
  <c r="BG67" i="2"/>
  <c r="BG66" i="2"/>
  <c r="BG53" i="2"/>
  <c r="BG52" i="2"/>
  <c r="BG48" i="2"/>
  <c r="BG40" i="2"/>
  <c r="BG39" i="2"/>
  <c r="BG38" i="2"/>
  <c r="BG14" i="2"/>
  <c r="BF97" i="2"/>
  <c r="BF93" i="2"/>
  <c r="BF92" i="2"/>
  <c r="BF91" i="2"/>
  <c r="BF90" i="2"/>
  <c r="BF79" i="2"/>
  <c r="BF78" i="2"/>
  <c r="BF77" i="2"/>
  <c r="BF74" i="2"/>
  <c r="BF73" i="2"/>
  <c r="BF69" i="2"/>
  <c r="BF67" i="2"/>
  <c r="BF66" i="2"/>
  <c r="BF53" i="2"/>
  <c r="BF52" i="2"/>
  <c r="BF48" i="2"/>
  <c r="BF40" i="2"/>
  <c r="BF39" i="2"/>
  <c r="BF38" i="2"/>
  <c r="BF14" i="2"/>
  <c r="BA14" i="2"/>
  <c r="BA97" i="2"/>
  <c r="BA93" i="2"/>
  <c r="BA92" i="2"/>
  <c r="BA91" i="2"/>
  <c r="BA90" i="2"/>
  <c r="BA80" i="2"/>
  <c r="BA79" i="2"/>
  <c r="BA78" i="2"/>
  <c r="BA77" i="2"/>
  <c r="BA74" i="2"/>
  <c r="BA73" i="2"/>
  <c r="BA69" i="2"/>
  <c r="BA67" i="2"/>
  <c r="BA66" i="2"/>
  <c r="BA53" i="2"/>
  <c r="BA52" i="2"/>
  <c r="BA48" i="2"/>
  <c r="BA40" i="2"/>
  <c r="BA39" i="2"/>
  <c r="BA38" i="2"/>
  <c r="BP14" i="2"/>
  <c r="BQ14" i="2" s="1"/>
  <c r="X98" i="2"/>
  <c r="X97" i="2"/>
  <c r="X93" i="2"/>
  <c r="X92" i="2"/>
  <c r="X91" i="2"/>
  <c r="X90" i="2"/>
  <c r="X80" i="2"/>
  <c r="X79" i="2"/>
  <c r="X78" i="2"/>
  <c r="X77" i="2"/>
  <c r="X74" i="2"/>
  <c r="X73" i="2"/>
  <c r="X69" i="2"/>
  <c r="X67" i="2"/>
  <c r="X66" i="2"/>
  <c r="X53" i="2"/>
  <c r="X52" i="2"/>
  <c r="X48" i="2"/>
  <c r="X40" i="2"/>
  <c r="X39" i="2"/>
  <c r="X38" i="2"/>
  <c r="X14" i="2"/>
  <c r="X99" i="2" l="1"/>
  <c r="BO98" i="2"/>
  <c r="BR99" i="2"/>
  <c r="BR98" i="2"/>
  <c r="BR97" i="2"/>
  <c r="BR96" i="2"/>
  <c r="BR95" i="2"/>
  <c r="BR94" i="2"/>
  <c r="BR93" i="2"/>
  <c r="BR92" i="2"/>
  <c r="BR91" i="2"/>
  <c r="BR90" i="2"/>
  <c r="BR89" i="2"/>
  <c r="BR88" i="2"/>
  <c r="BR87" i="2"/>
  <c r="BR86" i="2"/>
  <c r="BR85" i="2"/>
  <c r="BR84" i="2"/>
  <c r="BR83" i="2"/>
  <c r="BR82" i="2"/>
  <c r="BR81" i="2"/>
  <c r="BR80" i="2"/>
  <c r="BR79" i="2"/>
  <c r="BR78" i="2"/>
  <c r="BR77" i="2"/>
  <c r="BR76" i="2"/>
  <c r="BR75" i="2"/>
  <c r="BR74" i="2"/>
  <c r="BR73" i="2"/>
  <c r="BR72" i="2"/>
  <c r="BR71" i="2"/>
  <c r="BR70" i="2"/>
  <c r="BR69" i="2"/>
  <c r="BR68" i="2"/>
  <c r="BR67" i="2"/>
  <c r="BR66" i="2"/>
  <c r="BR65" i="2"/>
  <c r="BR64" i="2"/>
  <c r="BR63" i="2"/>
  <c r="BR62" i="2"/>
  <c r="BR61" i="2"/>
  <c r="BR60" i="2"/>
  <c r="BR59" i="2"/>
  <c r="BR58" i="2"/>
  <c r="BR57" i="2"/>
  <c r="BR56" i="2"/>
  <c r="BR55" i="2"/>
  <c r="BR54" i="2"/>
  <c r="BR53" i="2"/>
  <c r="BR52" i="2"/>
  <c r="BR51" i="2"/>
  <c r="BR50" i="2"/>
  <c r="BR49" i="2"/>
  <c r="BR48" i="2"/>
  <c r="BR47" i="2"/>
  <c r="BR46" i="2"/>
  <c r="BR45" i="2"/>
  <c r="BR44" i="2"/>
  <c r="BR43" i="2"/>
  <c r="BR42" i="2"/>
  <c r="BR41" i="2"/>
  <c r="BR40" i="2"/>
  <c r="BR39" i="2"/>
  <c r="BR38" i="2"/>
  <c r="BR37" i="2"/>
  <c r="BR36" i="2"/>
  <c r="BR35" i="2"/>
  <c r="BR34" i="2"/>
  <c r="BR33" i="2"/>
  <c r="BR32" i="2"/>
  <c r="BR31" i="2"/>
  <c r="BR30" i="2"/>
  <c r="BR29" i="2"/>
  <c r="BR28" i="2"/>
  <c r="BR27" i="2"/>
  <c r="BR26" i="2"/>
  <c r="BR25" i="2"/>
  <c r="BR24" i="2"/>
  <c r="BR23" i="2"/>
  <c r="BR22" i="2"/>
  <c r="BR21" i="2"/>
  <c r="BR20" i="2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L2" i="2" l="1"/>
  <c r="BF4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tc={44C333C1-5DA9-4CA1-A68E-5D577FEC4092}</author>
    <author>tc={0E88031D-2DB4-48CC-B018-6B458DCF6EAC}</author>
    <author>tc={80D9698E-2971-4FE4-B9D2-EBD4FE8D2A14}</author>
    <author>tc={A867066D-DB8B-484C-BCFD-81541BFEFACC}</author>
    <author>Misquitta, Amar</author>
  </authors>
  <commentList>
    <comment ref="D1" authorId="0" shapeId="0" xr:uid="{44C333C1-5DA9-4CA1-A68E-5D577FEC40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CostCenterOwner</t>
      </text>
    </comment>
    <comment ref="AJ1" authorId="1" shapeId="0" xr:uid="{0E88031D-2DB4-48CC-B018-6B458DCF6EA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Legal Entity Name</t>
      </text>
    </comment>
    <comment ref="AN1" authorId="2" shapeId="0" xr:uid="{80D9698E-2971-4FE4-B9D2-EBD4FE8D2A14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Legal Entity Name</t>
      </text>
    </comment>
    <comment ref="AU31" authorId="3" shapeId="0" xr:uid="{A867066D-DB8B-484C-BCFD-81541BFEFA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70050 to 74005 Sales Application Specialist
</t>
      </text>
    </comment>
    <comment ref="AU134" authorId="4" shapeId="0" xr:uid="{1F961463-ABEC-4AFA-A49C-5EDA5C5417CA}">
      <text>
        <r>
          <rPr>
            <b/>
            <sz val="9"/>
            <color indexed="81"/>
            <rFont val="Tahoma"/>
            <family val="2"/>
          </rPr>
          <t>Misquitta, Amar:</t>
        </r>
        <r>
          <rPr>
            <sz val="9"/>
            <color indexed="81"/>
            <rFont val="Tahoma"/>
            <family val="2"/>
          </rPr>
          <t xml:space="preserve">
Please change each external Sales  71000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SudhirA</author>
  </authors>
  <commentList>
    <comment ref="H4" authorId="0" shapeId="0" xr:uid="{00000000-0006-0000-0500-000001000000}">
      <text>
        <r>
          <rPr>
            <b/>
            <sz val="9"/>
            <rFont val="Times New Roman"/>
            <family val="1"/>
          </rPr>
          <t>ZingHR:</t>
        </r>
        <r>
          <rPr>
            <sz val="9"/>
            <rFont val="Times New Roman"/>
            <family val="1"/>
          </rPr>
          <t xml:space="preserve">
If No action taken by Process owner, then after defined escalation days query mail escalated to Escalation Owner.
</t>
        </r>
      </text>
    </comment>
  </commentList>
</comments>
</file>

<file path=xl/sharedStrings.xml><?xml version="1.0" encoding="utf-8"?>
<sst xmlns="http://schemas.openxmlformats.org/spreadsheetml/2006/main" count="8829" uniqueCount="2238">
  <si>
    <t>Sr. No</t>
  </si>
  <si>
    <r>
      <t>Prerequisite</t>
    </r>
    <r>
      <rPr>
        <b/>
        <sz val="10"/>
        <color indexed="22"/>
        <rFont val="Calibri"/>
        <family val="2"/>
      </rPr>
      <t xml:space="preserve"> (Hyperlink)</t>
    </r>
  </si>
  <si>
    <t>Remarks</t>
  </si>
  <si>
    <t>Input from Customer (If any)</t>
  </si>
  <si>
    <t>Status</t>
  </si>
  <si>
    <t>Date of Receipt</t>
  </si>
  <si>
    <t>Company Code</t>
  </si>
  <si>
    <t>Please provide the standard company code which will be used for system Login.
Ex. Company Name- ABC Pvt Ltd.
Suggested Company Code- ABCPL/APL</t>
  </si>
  <si>
    <t>Company Logo</t>
  </si>
  <si>
    <t>Login Page : Suggested logo image dimensions are 100 px of width and 70 pixels of height. The file size of should not be more than 100 kb.
Company Logo : Landing Page : Suggested logo image dimensions are 280 px of width and 120 pixels of height. The file size of should not be more than 200 kb.</t>
  </si>
  <si>
    <t>Background Image</t>
  </si>
  <si>
    <t>Suggested background image dimensions are 1366 x 768 pixels. The file size of should not be more than 500 kb, filename should not contain any Special Characters</t>
  </si>
  <si>
    <t>Company Details</t>
  </si>
  <si>
    <t>Define Company details</t>
  </si>
  <si>
    <t>Org Level &amp; Attribute</t>
  </si>
  <si>
    <t>Define the sort order for the Organization levels which best matches your companies org structure</t>
  </si>
  <si>
    <t>Payhead Master</t>
  </si>
  <si>
    <t>Define Payhead Master</t>
  </si>
  <si>
    <t>Employee Master</t>
  </si>
  <si>
    <t>Define Employee Master with Personal and Org details</t>
  </si>
  <si>
    <t>Basic Information</t>
  </si>
  <si>
    <t>Financial Details</t>
  </si>
  <si>
    <t>Back</t>
  </si>
  <si>
    <t>Display Name</t>
  </si>
  <si>
    <t>Country</t>
  </si>
  <si>
    <t>Industry Vertical</t>
  </si>
  <si>
    <t>Number of Employees</t>
  </si>
  <si>
    <t>Encryption</t>
  </si>
  <si>
    <t>Street Address or P.O. Box</t>
  </si>
  <si>
    <t>Town/City</t>
  </si>
  <si>
    <t>State/Region</t>
  </si>
  <si>
    <t>Postal Code</t>
  </si>
  <si>
    <t>Website</t>
  </si>
  <si>
    <t>Currency</t>
  </si>
  <si>
    <t>Financial Year Start
MM-YYYY</t>
  </si>
  <si>
    <t>Financial Year End
MM-YYYY</t>
  </si>
  <si>
    <t>*****Note*****</t>
  </si>
  <si>
    <t>Data given in purple color are sample data. Just given for understanding purpose only.</t>
  </si>
  <si>
    <t>Company Organization Setup</t>
  </si>
  <si>
    <t>You will be required to fill the data against every employee for the Organization Units chosen, in the next sheet</t>
  </si>
  <si>
    <t>Description</t>
  </si>
  <si>
    <t>Sort Order</t>
  </si>
  <si>
    <t>Sort Order Remark</t>
  </si>
  <si>
    <t>Legal Entity</t>
  </si>
  <si>
    <t>Company</t>
  </si>
  <si>
    <t>Function</t>
  </si>
  <si>
    <t>Location</t>
  </si>
  <si>
    <t>Sub Function</t>
  </si>
  <si>
    <t>Department</t>
  </si>
  <si>
    <t>Cadre</t>
  </si>
  <si>
    <t>Designation</t>
  </si>
  <si>
    <t>Category</t>
  </si>
  <si>
    <t>Grade</t>
  </si>
  <si>
    <t>State</t>
  </si>
  <si>
    <t>Band</t>
  </si>
  <si>
    <t>Store</t>
  </si>
  <si>
    <t>Cost Center</t>
  </si>
  <si>
    <t>Group</t>
  </si>
  <si>
    <t>Zone</t>
  </si>
  <si>
    <t xml:space="preserve">Region </t>
  </si>
  <si>
    <t>Sub Department</t>
  </si>
  <si>
    <t>Branch</t>
  </si>
  <si>
    <t>Division</t>
  </si>
  <si>
    <t>Payhead Definition</t>
  </si>
  <si>
    <t>Note</t>
  </si>
  <si>
    <t>Please Select Yes if this Head is Applicable</t>
  </si>
  <si>
    <t>For Other Please Add head as per the Format</t>
  </si>
  <si>
    <t>Applicable</t>
  </si>
  <si>
    <t>Pay head Name</t>
  </si>
  <si>
    <t>Pay head Type</t>
  </si>
  <si>
    <t>PF Applicable</t>
  </si>
  <si>
    <t>ESIC Applicable</t>
  </si>
  <si>
    <t>PT Applicable</t>
  </si>
  <si>
    <t>Income Tax Applicable</t>
  </si>
  <si>
    <t>Formula if Any</t>
  </si>
  <si>
    <t>Spot Tax Applicable</t>
  </si>
  <si>
    <t>LWF Applicable</t>
  </si>
  <si>
    <t>Bonus</t>
  </si>
  <si>
    <t>Type (Earnings / Deductions)</t>
  </si>
  <si>
    <t xml:space="preserve"> Calculation Type (Fixed / Formula / Variable )</t>
  </si>
  <si>
    <t>Provide Formula, if Column "D" is Formula</t>
  </si>
  <si>
    <t>Display in Salary Register (Yes/No)</t>
  </si>
  <si>
    <t>Include in Gross Earn/Gross Deduction (Yes/No)</t>
  </si>
  <si>
    <t>Rounding Off (Yes/No)</t>
  </si>
  <si>
    <t>Rounding off to (Ex: 1 Re/5 Rs)</t>
  </si>
  <si>
    <t>Reports Sort Order</t>
  </si>
  <si>
    <t>Payslip Sort Order</t>
  </si>
  <si>
    <t>Calculation Order</t>
  </si>
  <si>
    <t>Income Tax Applicable (Yes/No)</t>
  </si>
  <si>
    <t>Notice Pay Applicable (Yes/No)</t>
  </si>
  <si>
    <t>Notice Pay Recovery Applicable (Yes/No)</t>
  </si>
  <si>
    <t>Gratuity Applicable (Yes/No)</t>
  </si>
  <si>
    <t>Increment Arrears (Yes/No)</t>
  </si>
  <si>
    <t>Exempt App</t>
  </si>
  <si>
    <t>Gratuity</t>
  </si>
  <si>
    <t>Editable</t>
  </si>
  <si>
    <t>Exclude from calculation</t>
  </si>
  <si>
    <t>Visible/Ctc Applicable</t>
  </si>
  <si>
    <t>Allowance</t>
  </si>
  <si>
    <t>Yes</t>
  </si>
  <si>
    <t>Gross Salary or CTC</t>
  </si>
  <si>
    <t>Fixed</t>
  </si>
  <si>
    <t xml:space="preserve">Basic </t>
  </si>
  <si>
    <t>NO</t>
  </si>
  <si>
    <t>No</t>
  </si>
  <si>
    <t>House Rent Allowance</t>
  </si>
  <si>
    <t>Conveyance Allowance</t>
  </si>
  <si>
    <t>Medical Allowance</t>
  </si>
  <si>
    <t>Special Allowance</t>
  </si>
  <si>
    <t>Adhoc Allowance</t>
  </si>
  <si>
    <t>Fixed DA</t>
  </si>
  <si>
    <t>Variable DA</t>
  </si>
  <si>
    <t>Incentive</t>
  </si>
  <si>
    <t>Variable</t>
  </si>
  <si>
    <t>Performance Bonus</t>
  </si>
  <si>
    <t>Other Earnings</t>
  </si>
  <si>
    <t>Exgratia</t>
  </si>
  <si>
    <t>Attendance Bonus</t>
  </si>
  <si>
    <t>Leave Travel Allowance</t>
  </si>
  <si>
    <t>Leave Encashment</t>
  </si>
  <si>
    <t>Notice Payment</t>
  </si>
  <si>
    <t>Deduction</t>
  </si>
  <si>
    <t>Salary Advance</t>
  </si>
  <si>
    <t>Other Deduction</t>
  </si>
  <si>
    <t>Loan Recovery</t>
  </si>
  <si>
    <t>Telephone Recovery</t>
  </si>
  <si>
    <t>Mobile Recovery</t>
  </si>
  <si>
    <t>Canteen Recovery</t>
  </si>
  <si>
    <t>Notice Recovery</t>
  </si>
  <si>
    <t>Retiral</t>
  </si>
  <si>
    <t>Company Contribution to PF</t>
  </si>
  <si>
    <t>Company Contribution to ESIC</t>
  </si>
  <si>
    <t>Reimbursement</t>
  </si>
  <si>
    <t>Driver Reimbursement</t>
  </si>
  <si>
    <t>Petrol Reimbursement</t>
  </si>
  <si>
    <t>Field Name</t>
  </si>
  <si>
    <t>EmpCode</t>
  </si>
  <si>
    <t>Salutation</t>
  </si>
  <si>
    <t>MiddleName</t>
  </si>
  <si>
    <t>LastName</t>
  </si>
  <si>
    <t>DateOfConfirmation</t>
  </si>
  <si>
    <t>Gender</t>
  </si>
  <si>
    <t>OfficialEmailAddress</t>
  </si>
  <si>
    <t>PresentAddress</t>
  </si>
  <si>
    <t>PresentCity</t>
  </si>
  <si>
    <t>PermanentAddress</t>
  </si>
  <si>
    <t>PermanentState</t>
  </si>
  <si>
    <t>PermanentCity</t>
  </si>
  <si>
    <t>AlternateMobileNo</t>
  </si>
  <si>
    <t>PaymentMode</t>
  </si>
  <si>
    <t>BankName</t>
  </si>
  <si>
    <t>BankBranch</t>
  </si>
  <si>
    <t>MaritalStatus</t>
  </si>
  <si>
    <t>BloodGroup</t>
  </si>
  <si>
    <t>ReportingManager</t>
  </si>
  <si>
    <t>PersonalEmailAddress</t>
  </si>
  <si>
    <t>Physical_Status</t>
  </si>
  <si>
    <t>Employment_Type</t>
  </si>
  <si>
    <t>VARCHAR(30)</t>
  </si>
  <si>
    <t>VARCHAR(150)</t>
  </si>
  <si>
    <t>VARCHAR(10)</t>
  </si>
  <si>
    <t/>
  </si>
  <si>
    <t>India</t>
  </si>
  <si>
    <t>Helpdesk Management</t>
  </si>
  <si>
    <t>Attribute Based on</t>
  </si>
  <si>
    <t>Category of Request</t>
  </si>
  <si>
    <t>Sub Category of request</t>
  </si>
  <si>
    <t>Process Owner Name</t>
  </si>
  <si>
    <t>Process Owner ID</t>
  </si>
  <si>
    <t>Escalation Days
Days/Week</t>
  </si>
  <si>
    <t>Escalation Owner</t>
  </si>
  <si>
    <t>Example</t>
  </si>
  <si>
    <t>IT Related</t>
  </si>
  <si>
    <t>Network Related</t>
  </si>
  <si>
    <t xml:space="preserve">Mr. Sujal </t>
  </si>
  <si>
    <t>SG0002</t>
  </si>
  <si>
    <t>2 D</t>
  </si>
  <si>
    <t>SG0001</t>
  </si>
  <si>
    <t>Leave Management</t>
  </si>
  <si>
    <t>Leave Applicable</t>
  </si>
  <si>
    <t>List the leave types for your company and their crediting frequency</t>
  </si>
  <si>
    <t>Paid Leave</t>
  </si>
  <si>
    <t>Casual Leave</t>
  </si>
  <si>
    <t>SICk Leave</t>
  </si>
  <si>
    <t>Maternity Leave</t>
  </si>
  <si>
    <t>Paternity Leave</t>
  </si>
  <si>
    <t>Leave WithOur Pay</t>
  </si>
  <si>
    <t>Leave Year (Financial year / Calendar year)</t>
  </si>
  <si>
    <t>Calender Year</t>
  </si>
  <si>
    <t>No Of Approvers - Max 3</t>
  </si>
  <si>
    <t>accrual frequency ?</t>
  </si>
  <si>
    <t>Monthly</t>
  </si>
  <si>
    <t>Accrued Value</t>
  </si>
  <si>
    <t>Accrual Starts From</t>
  </si>
  <si>
    <t>DOJ : Date of Joining</t>
  </si>
  <si>
    <t>XMDOJ : "X" months from Date of Joining</t>
  </si>
  <si>
    <t>DOC : Date of Confirmation</t>
  </si>
  <si>
    <t>NLY : From the next Leave year</t>
  </si>
  <si>
    <t>NCY : From the next Calendar Year</t>
  </si>
  <si>
    <t>CLY : From the current Leave year</t>
  </si>
  <si>
    <t>CCY : From the current Calendar year</t>
  </si>
  <si>
    <t>Leave is Encashed / Carry Forward</t>
  </si>
  <si>
    <t>During FnF, the remaining leave balance should be Encased ?</t>
  </si>
  <si>
    <t>Claims</t>
  </si>
  <si>
    <t>List The claim types</t>
  </si>
  <si>
    <t>Attendance Mode?</t>
  </si>
  <si>
    <t>OAS/Biomatric.Card Swipe</t>
  </si>
  <si>
    <t>Employee Wise/Org Level wise</t>
  </si>
  <si>
    <t>Attendance Cycle dates</t>
  </si>
  <si>
    <t>Are you using any hardware device for tracking time</t>
  </si>
  <si>
    <t>If yes, provide the hardware vendor name</t>
  </si>
  <si>
    <t>Are the weekly offs for employees/set of employees fixed OR Rostered</t>
  </si>
  <si>
    <t>Weekly off list of 2013 depends upon org level</t>
  </si>
  <si>
    <t>Do you have shifts</t>
  </si>
  <si>
    <t>If yes, list the shift master</t>
  </si>
  <si>
    <t>Is Following Applicable</t>
  </si>
  <si>
    <t>Regularization Applicable Or Not</t>
  </si>
  <si>
    <t>Checklist category</t>
  </si>
  <si>
    <t>Checklist Items</t>
  </si>
  <si>
    <t>Checklist approver</t>
  </si>
  <si>
    <t>Checklist approver code</t>
  </si>
  <si>
    <t>IT</t>
  </si>
  <si>
    <t>Laptop</t>
  </si>
  <si>
    <t>Mr. XYZ</t>
  </si>
  <si>
    <t>PM000</t>
  </si>
  <si>
    <t>Pendrive</t>
  </si>
  <si>
    <t>Databack up</t>
  </si>
  <si>
    <t>Notice Period</t>
  </si>
  <si>
    <t>Religion</t>
  </si>
  <si>
    <t>Formula</t>
  </si>
  <si>
    <t>Week off and Holiday OT</t>
  </si>
  <si>
    <t>Normal OT</t>
  </si>
  <si>
    <t>Employee Name</t>
  </si>
  <si>
    <t>Component 8</t>
  </si>
  <si>
    <t>Component 9</t>
  </si>
  <si>
    <t>Component 10</t>
  </si>
  <si>
    <t>Component 11</t>
  </si>
  <si>
    <t>Component 12</t>
  </si>
  <si>
    <t>Component 1 - Gross Salary</t>
  </si>
  <si>
    <t>Values Status</t>
  </si>
  <si>
    <t>Basic</t>
  </si>
  <si>
    <t>HRA</t>
  </si>
  <si>
    <t>Payout timing</t>
  </si>
  <si>
    <t>paid at the time of FNF</t>
  </si>
  <si>
    <t>Notice Period Pay</t>
  </si>
  <si>
    <t>****Master of Attributes*****</t>
  </si>
  <si>
    <t>Nationality</t>
  </si>
  <si>
    <t>Bank Routing code</t>
  </si>
  <si>
    <t>NO. OF DEPENDANT</t>
  </si>
  <si>
    <t>DEPENDANT NAME</t>
  </si>
  <si>
    <t>RELATIONSHIP</t>
  </si>
  <si>
    <t>DEPENDANT NATIONALITY</t>
  </si>
  <si>
    <t>DEPENDANT DOB</t>
  </si>
  <si>
    <t>AGE</t>
  </si>
  <si>
    <t xml:space="preserve">PASSPORT NO. </t>
  </si>
  <si>
    <t>DEPENDANT PASSPORT EXPIRY</t>
  </si>
  <si>
    <t>EID EXPIRY</t>
  </si>
  <si>
    <t>DEPENDANT VISA UID NO.2</t>
  </si>
  <si>
    <t>DEPENDANT VISA FILE NO.</t>
  </si>
  <si>
    <t>DEPENDANT VISA EXPIRY</t>
  </si>
  <si>
    <t>First Name</t>
  </si>
  <si>
    <t>Company Name</t>
  </si>
  <si>
    <t>Work Location</t>
  </si>
  <si>
    <t>Passport Number*</t>
  </si>
  <si>
    <t>Date of Issue*</t>
  </si>
  <si>
    <t>Date of Expriy*</t>
  </si>
  <si>
    <t>Place of Issues*</t>
  </si>
  <si>
    <t>Passport Country*</t>
  </si>
  <si>
    <t>Labour Card/ WPS Number*</t>
  </si>
  <si>
    <t>Labour Card  Sponsor Name*</t>
  </si>
  <si>
    <t>Visa Number*</t>
  </si>
  <si>
    <t>Country of Issue*</t>
  </si>
  <si>
    <t>Visa Designation*</t>
  </si>
  <si>
    <t>Salary Payment</t>
  </si>
  <si>
    <t>Operation Country</t>
  </si>
  <si>
    <t>IBAN</t>
  </si>
  <si>
    <t>TabName</t>
  </si>
  <si>
    <t>Section Header Number</t>
  </si>
  <si>
    <t>SectionName</t>
  </si>
  <si>
    <t>FieldCode</t>
  </si>
  <si>
    <t>Control</t>
  </si>
  <si>
    <t>ZingHR Field Mandatory</t>
  </si>
  <si>
    <t>ZingHR - View access to Employee</t>
  </si>
  <si>
    <t>ZingHR - Edit access to Employee</t>
  </si>
  <si>
    <t>ZingHR - View/Edit access to HR</t>
  </si>
  <si>
    <t>Approval Required</t>
  </si>
  <si>
    <t>AboutMe</t>
  </si>
  <si>
    <t>PersonalDetails</t>
  </si>
  <si>
    <t>ApplicantPhoto</t>
  </si>
  <si>
    <t>Employee / Candidate Profile Photo</t>
  </si>
  <si>
    <t>img</t>
  </si>
  <si>
    <t>ddl</t>
  </si>
  <si>
    <t>CandidateFirstName</t>
  </si>
  <si>
    <t>txt</t>
  </si>
  <si>
    <t>CandidateMiddleName</t>
  </si>
  <si>
    <t>Middle Name</t>
  </si>
  <si>
    <t>ReligionID</t>
  </si>
  <si>
    <t>ActualDateofBirth</t>
  </si>
  <si>
    <t>Actual Date of Birth</t>
  </si>
  <si>
    <t>RecordDateofBirth</t>
  </si>
  <si>
    <t>Record Date of Birth</t>
  </si>
  <si>
    <t>CountryofBirth</t>
  </si>
  <si>
    <t>Country of Birth</t>
  </si>
  <si>
    <t>StateofBirth</t>
  </si>
  <si>
    <t>State of Birth</t>
  </si>
  <si>
    <t>PlaceofBirth</t>
  </si>
  <si>
    <t>Place of Birth</t>
  </si>
  <si>
    <t>MaritalStatusID</t>
  </si>
  <si>
    <t>Marital Status</t>
  </si>
  <si>
    <t>DateofMarriage</t>
  </si>
  <si>
    <t>Date of Marriage</t>
  </si>
  <si>
    <t>NoticePeriod</t>
  </si>
  <si>
    <t>number</t>
  </si>
  <si>
    <t>ContactDetails</t>
  </si>
  <si>
    <t>PersonalEmail</t>
  </si>
  <si>
    <t>Personal Email</t>
  </si>
  <si>
    <t>AlternateEmail</t>
  </si>
  <si>
    <t>Alternate Email</t>
  </si>
  <si>
    <t>OfficialEmail</t>
  </si>
  <si>
    <t>Official Email</t>
  </si>
  <si>
    <t>ResidentialLandlineNo</t>
  </si>
  <si>
    <t>Residential Landline No.</t>
  </si>
  <si>
    <t>MobileNo</t>
  </si>
  <si>
    <t>Mobile No</t>
  </si>
  <si>
    <t>Alternate Mobile No.</t>
  </si>
  <si>
    <t>OfficeLandlineNo.</t>
  </si>
  <si>
    <t>Office Landline No.</t>
  </si>
  <si>
    <t>OfficeExtension</t>
  </si>
  <si>
    <t>Office Extension</t>
  </si>
  <si>
    <t>SocialConnect</t>
  </si>
  <si>
    <t>LinkedIn</t>
  </si>
  <si>
    <t>Facebook</t>
  </si>
  <si>
    <t>Twitter</t>
  </si>
  <si>
    <t>EmploymentDetails</t>
  </si>
  <si>
    <t>OldEmployeeCode</t>
  </si>
  <si>
    <t>Old Employee Code</t>
  </si>
  <si>
    <t>No edit access</t>
  </si>
  <si>
    <t>ReportingManagerCode</t>
  </si>
  <si>
    <t>Reporting Manager Code</t>
  </si>
  <si>
    <t>Reporting Manager</t>
  </si>
  <si>
    <t>WorkPermitID</t>
  </si>
  <si>
    <t>Work Permit ID</t>
  </si>
  <si>
    <t>WorkPermitExpiryDate</t>
  </si>
  <si>
    <t>Work Permit Expiry Date</t>
  </si>
  <si>
    <t>DateofJoining</t>
  </si>
  <si>
    <t>Date of Joining</t>
  </si>
  <si>
    <t>DateofConfirmation</t>
  </si>
  <si>
    <t>Date of Confirmation</t>
  </si>
  <si>
    <t>DateOfSeparation</t>
  </si>
  <si>
    <t>Date Of Separation</t>
  </si>
  <si>
    <t>DateofSuperannuation</t>
  </si>
  <si>
    <t>Date of Superannuation</t>
  </si>
  <si>
    <t>BankDetails</t>
  </si>
  <si>
    <t>AccountTypeID</t>
  </si>
  <si>
    <t>Account Type</t>
  </si>
  <si>
    <t>BankID</t>
  </si>
  <si>
    <t>Bank Name</t>
  </si>
  <si>
    <t>BranchID</t>
  </si>
  <si>
    <t>Branch Name</t>
  </si>
  <si>
    <t>AccountNo</t>
  </si>
  <si>
    <t>Account Number</t>
  </si>
  <si>
    <t>AccountHolderName</t>
  </si>
  <si>
    <t>Account Holder Name</t>
  </si>
  <si>
    <t>IBANNumber</t>
  </si>
  <si>
    <t>IBAN Number</t>
  </si>
  <si>
    <t>BankUploadedDocument</t>
  </si>
  <si>
    <t>Attachment</t>
  </si>
  <si>
    <t>upld</t>
  </si>
  <si>
    <t>Coordinate</t>
  </si>
  <si>
    <t>Present Address</t>
  </si>
  <si>
    <t>textarea</t>
  </si>
  <si>
    <t>PresentCountryID</t>
  </si>
  <si>
    <t>Present Country</t>
  </si>
  <si>
    <t>PresentCityID</t>
  </si>
  <si>
    <t>Present City</t>
  </si>
  <si>
    <t>PresentPinCode</t>
  </si>
  <si>
    <t>Present Pin Code</t>
  </si>
  <si>
    <t>PresentMobileNo</t>
  </si>
  <si>
    <t>Present Mobile No</t>
  </si>
  <si>
    <t>PresentContactNo</t>
  </si>
  <si>
    <t>Present Contact No</t>
  </si>
  <si>
    <t>chk</t>
  </si>
  <si>
    <t>EmergencyContacts</t>
  </si>
  <si>
    <t>EmergencyContactPersonName</t>
  </si>
  <si>
    <t>Contact Person</t>
  </si>
  <si>
    <t>EmergencyFamilyRelationID</t>
  </si>
  <si>
    <t>Family Relation</t>
  </si>
  <si>
    <t>EmergencyMobileNo</t>
  </si>
  <si>
    <t>EmergencyContactNo</t>
  </si>
  <si>
    <t>Contact No</t>
  </si>
  <si>
    <t>EmergencyAddress</t>
  </si>
  <si>
    <t>Address</t>
  </si>
  <si>
    <t>EmergencyCountryID</t>
  </si>
  <si>
    <t xml:space="preserve">Country  </t>
  </si>
  <si>
    <t>EmergencyCityID</t>
  </si>
  <si>
    <t>City</t>
  </si>
  <si>
    <t>EmergencyPinCode</t>
  </si>
  <si>
    <t>Pin Code</t>
  </si>
  <si>
    <t>EmpHistory</t>
  </si>
  <si>
    <t>EmploymentHistory</t>
  </si>
  <si>
    <t>CompanyName</t>
  </si>
  <si>
    <t>FromDate</t>
  </si>
  <si>
    <t>From Date</t>
  </si>
  <si>
    <t>ToDate</t>
  </si>
  <si>
    <t>To Date</t>
  </si>
  <si>
    <t>EmploymentRole</t>
  </si>
  <si>
    <t>Role</t>
  </si>
  <si>
    <t>LastDrawnSalary</t>
  </si>
  <si>
    <t>Last Drawn Salary</t>
  </si>
  <si>
    <t>ReasonForChange</t>
  </si>
  <si>
    <t>Reason For Change</t>
  </si>
  <si>
    <t>AboutCompany</t>
  </si>
  <si>
    <t>About Company</t>
  </si>
  <si>
    <t>CompanyAddress</t>
  </si>
  <si>
    <t>Company Address</t>
  </si>
  <si>
    <t>WebLink</t>
  </si>
  <si>
    <t>Web Link</t>
  </si>
  <si>
    <t>IsTilldateCHecked</t>
  </si>
  <si>
    <t>attachment</t>
  </si>
  <si>
    <t>Family</t>
  </si>
  <si>
    <t>FamilyDetails</t>
  </si>
  <si>
    <t>FirstName</t>
  </si>
  <si>
    <t>Last Name</t>
  </si>
  <si>
    <t>FamilyMemberId</t>
  </si>
  <si>
    <t>DateofBirth</t>
  </si>
  <si>
    <t>Date of Birth</t>
  </si>
  <si>
    <t>QualificationID</t>
  </si>
  <si>
    <t>Qualification</t>
  </si>
  <si>
    <t>SpecializationID</t>
  </si>
  <si>
    <t>Specialization</t>
  </si>
  <si>
    <t>Occupation</t>
  </si>
  <si>
    <t>IsDependant</t>
  </si>
  <si>
    <t>Is Dependant</t>
  </si>
  <si>
    <t>ContactNo</t>
  </si>
  <si>
    <t>CountryID</t>
  </si>
  <si>
    <t>CityID</t>
  </si>
  <si>
    <t>IdProof</t>
  </si>
  <si>
    <t>Passport</t>
  </si>
  <si>
    <t>PassportNumber</t>
  </si>
  <si>
    <t>Passport Number</t>
  </si>
  <si>
    <t>PassportDateofIssue</t>
  </si>
  <si>
    <t>Passport Date of Issue</t>
  </si>
  <si>
    <t>PassportDateofExpiry</t>
  </si>
  <si>
    <t>Passport Date of Expiry</t>
  </si>
  <si>
    <t>PassportPlaceofIssue</t>
  </si>
  <si>
    <t>Passport Place of Issue</t>
  </si>
  <si>
    <t>VisaDetails</t>
  </si>
  <si>
    <t>VisaType</t>
  </si>
  <si>
    <t>Visa Type</t>
  </si>
  <si>
    <t>VisaNumber</t>
  </si>
  <si>
    <t>Visa Number</t>
  </si>
  <si>
    <t>Profession</t>
  </si>
  <si>
    <t>VisaSponsor</t>
  </si>
  <si>
    <t>Visa Sponsor</t>
  </si>
  <si>
    <t>DateofIssue</t>
  </si>
  <si>
    <t>Date of Issue</t>
  </si>
  <si>
    <t>VisaDateofExpiry</t>
  </si>
  <si>
    <t>Visa Date of Expiry</t>
  </si>
  <si>
    <t>Labor Card</t>
  </si>
  <si>
    <t>WPS Number</t>
  </si>
  <si>
    <t>Work Permit Number</t>
  </si>
  <si>
    <t xml:space="preserve">Sponsor </t>
  </si>
  <si>
    <t>Labor Card Issue Date</t>
  </si>
  <si>
    <t>Labor Card Expire Date</t>
  </si>
  <si>
    <t>Emirates Id</t>
  </si>
  <si>
    <t>EIDNumber</t>
  </si>
  <si>
    <t>EID Number</t>
  </si>
  <si>
    <t>DateofExpiry</t>
  </si>
  <si>
    <t>Date of Expiry</t>
  </si>
  <si>
    <t>SkillsQua</t>
  </si>
  <si>
    <t>Languages</t>
  </si>
  <si>
    <t>LanguageID</t>
  </si>
  <si>
    <t>Language</t>
  </si>
  <si>
    <t>MotherTongue</t>
  </si>
  <si>
    <t>Mother Tongue</t>
  </si>
  <si>
    <t>CanRead</t>
  </si>
  <si>
    <t>Can Read</t>
  </si>
  <si>
    <t>CanWrite</t>
  </si>
  <si>
    <t>Can Write</t>
  </si>
  <si>
    <t>CanSpeak</t>
  </si>
  <si>
    <t>Can Speak</t>
  </si>
  <si>
    <t>QualificationUniversityID</t>
  </si>
  <si>
    <t>University</t>
  </si>
  <si>
    <t>QualificationInstitute</t>
  </si>
  <si>
    <t>Institute</t>
  </si>
  <si>
    <t>QualificationModeID</t>
  </si>
  <si>
    <t>Mode</t>
  </si>
  <si>
    <t>QualificationCountryID</t>
  </si>
  <si>
    <t>QualificationCityID</t>
  </si>
  <si>
    <t>QualificationFromYear</t>
  </si>
  <si>
    <t>From Year</t>
  </si>
  <si>
    <t>QualificationFromMonth</t>
  </si>
  <si>
    <t>From Month</t>
  </si>
  <si>
    <t>QualificationToYear</t>
  </si>
  <si>
    <t>To Year</t>
  </si>
  <si>
    <t>QualificationToMonth</t>
  </si>
  <si>
    <t>To Month</t>
  </si>
  <si>
    <t>QualificationPassYear</t>
  </si>
  <si>
    <t>Pass Year</t>
  </si>
  <si>
    <t>QualificationPassMonth</t>
  </si>
  <si>
    <t>Pass Month</t>
  </si>
  <si>
    <t>HighestQualification</t>
  </si>
  <si>
    <t>Highest Qualification</t>
  </si>
  <si>
    <t>Skills</t>
  </si>
  <si>
    <t>SkillsName</t>
  </si>
  <si>
    <t>Skills Name</t>
  </si>
  <si>
    <t>Level</t>
  </si>
  <si>
    <t>SkillFromYear</t>
  </si>
  <si>
    <t>SkillFromMonth</t>
  </si>
  <si>
    <t>SkillToYear</t>
  </si>
  <si>
    <t>SkillToMonth</t>
  </si>
  <si>
    <t>LastUsedYear</t>
  </si>
  <si>
    <t>Recent Used Year</t>
  </si>
  <si>
    <t>LastUsedMonth</t>
  </si>
  <si>
    <t>Recent Used Month</t>
  </si>
  <si>
    <t>Workflow for Employee Creation</t>
  </si>
  <si>
    <t>Group level ID generation</t>
  </si>
  <si>
    <t>Employee ID Pattern Generation</t>
  </si>
  <si>
    <t>Yes - HR</t>
  </si>
  <si>
    <t>Transportation</t>
  </si>
  <si>
    <t>IT Allowance</t>
  </si>
  <si>
    <t>Food Allowance</t>
  </si>
  <si>
    <t>Role Access</t>
  </si>
  <si>
    <t>HR Process Onwers</t>
  </si>
  <si>
    <t>Job Role</t>
  </si>
  <si>
    <t>Employee Category</t>
  </si>
  <si>
    <t xml:space="preserve">HR Process Owner Creates the record -&gt; Auto Approval </t>
  </si>
  <si>
    <t>Workflow for Employee Personal Data</t>
  </si>
  <si>
    <t>xxxxx</t>
  </si>
  <si>
    <t>Last ID will be xxxx+1</t>
  </si>
  <si>
    <t>Employee Type</t>
  </si>
  <si>
    <t>ID Series start</t>
  </si>
  <si>
    <t>ID Series end</t>
  </si>
  <si>
    <t>Full Time</t>
  </si>
  <si>
    <t>Part Time</t>
  </si>
  <si>
    <t>Agent</t>
  </si>
  <si>
    <t>Consultant</t>
  </si>
  <si>
    <t>Contract</t>
  </si>
  <si>
    <t>Employee -&gt; HR</t>
  </si>
  <si>
    <t>Payroll Unit</t>
  </si>
  <si>
    <t>Employee ID</t>
  </si>
  <si>
    <t>Country Level Access</t>
  </si>
  <si>
    <t>Module Access</t>
  </si>
  <si>
    <t>Qatar</t>
  </si>
  <si>
    <t>HR Operations</t>
  </si>
  <si>
    <r>
      <t>OPEX1 -</t>
    </r>
    <r>
      <rPr>
        <sz val="11"/>
        <color rgb="FF00B050"/>
        <rFont val="Calibri"/>
        <family val="2"/>
      </rPr>
      <t>16624, 11336, 16072</t>
    </r>
  </si>
  <si>
    <t>Emp Dossier (Employment + Personal data + Salary Creation), Time &amp; Attendance , Leave, Promotion &amp; Transfer,Probation, PMS, Exit Mgt, L&amp;D, Claims &amp; Benefits, Social Connect &amp; Rewards &amp; recognition, Survey, Help desk, HR Poilices</t>
  </si>
  <si>
    <t>HR BP</t>
  </si>
  <si>
    <r>
      <t xml:space="preserve">HRBP1 - </t>
    </r>
    <r>
      <rPr>
        <sz val="11"/>
        <color rgb="FF00B050"/>
        <rFont val="Calibri"/>
        <family val="2"/>
      </rPr>
      <t>16624, 11336, 16072</t>
    </r>
  </si>
  <si>
    <t>Head of HR</t>
  </si>
  <si>
    <r>
      <t xml:space="preserve">HOD1 - </t>
    </r>
    <r>
      <rPr>
        <b/>
        <sz val="11"/>
        <color rgb="FF00B050"/>
        <rFont val="Calibri"/>
        <family val="2"/>
      </rPr>
      <t>16071</t>
    </r>
  </si>
  <si>
    <t>Note: HR super user admin- 16624, 11336, 16072</t>
  </si>
  <si>
    <t>Roles</t>
  </si>
  <si>
    <t>Categories</t>
  </si>
  <si>
    <t>Sub - Category</t>
  </si>
  <si>
    <t>TAT</t>
  </si>
  <si>
    <t>Call Owner</t>
  </si>
  <si>
    <t>Escalation</t>
  </si>
  <si>
    <t>Personal Details</t>
  </si>
  <si>
    <t>Admin Request</t>
  </si>
  <si>
    <t>1 day</t>
  </si>
  <si>
    <t>2 days</t>
  </si>
  <si>
    <t>Sr no.</t>
  </si>
  <si>
    <t>Inspiration</t>
  </si>
  <si>
    <t>Entertainment</t>
  </si>
  <si>
    <t>Technology</t>
  </si>
  <si>
    <t>Education</t>
  </si>
  <si>
    <t>Food</t>
  </si>
  <si>
    <t>Roles that can post</t>
  </si>
  <si>
    <t>HR</t>
  </si>
  <si>
    <t>Manager</t>
  </si>
  <si>
    <t>Who can create categories</t>
  </si>
  <si>
    <t>Who can create groups</t>
  </si>
  <si>
    <t>WIKA Middle East FZE</t>
  </si>
  <si>
    <t>AE91</t>
  </si>
  <si>
    <t>Human Resources</t>
  </si>
  <si>
    <t>Senior Professional (professional_sen)</t>
  </si>
  <si>
    <t>Dubai</t>
  </si>
  <si>
    <t>United Arab Emirates</t>
  </si>
  <si>
    <t>43000_091</t>
  </si>
  <si>
    <t>Administrator (Administrator)</t>
  </si>
  <si>
    <t>Employee</t>
  </si>
  <si>
    <t>Blue Shed Warehouse # JB02</t>
  </si>
  <si>
    <t>Jebel Ali Freezone</t>
  </si>
  <si>
    <t>www.wika.ae</t>
  </si>
  <si>
    <t>AED</t>
  </si>
  <si>
    <t>G00009089</t>
  </si>
  <si>
    <t>Mr.</t>
  </si>
  <si>
    <t>Misquitta</t>
  </si>
  <si>
    <t>Sharjah</t>
  </si>
  <si>
    <t>+971558657287</t>
  </si>
  <si>
    <t>Emirates NBD</t>
  </si>
  <si>
    <t>Married</t>
  </si>
  <si>
    <t>G00018586</t>
  </si>
  <si>
    <t xml:space="preserve">Normal </t>
  </si>
  <si>
    <t>30 days</t>
  </si>
  <si>
    <t xml:space="preserve">7 am to 4 pm </t>
  </si>
  <si>
    <t>WIKAMEA</t>
  </si>
  <si>
    <t>Logo to provide</t>
  </si>
  <si>
    <t>To be send</t>
  </si>
  <si>
    <t>Manufacturing</t>
  </si>
  <si>
    <t>AEJEA1</t>
  </si>
  <si>
    <t>Sales</t>
  </si>
  <si>
    <t>MRO-Sales</t>
  </si>
  <si>
    <t>091</t>
  </si>
  <si>
    <t>professional_jr</t>
  </si>
  <si>
    <t>UAE</t>
  </si>
  <si>
    <t>HR Manager</t>
  </si>
  <si>
    <t>Arifulla</t>
  </si>
  <si>
    <t>Vivek</t>
  </si>
  <si>
    <t>Sruthi</t>
  </si>
  <si>
    <t>Mary Jane</t>
  </si>
  <si>
    <t>Sudheer</t>
  </si>
  <si>
    <t>Sumit</t>
  </si>
  <si>
    <t>Amar</t>
  </si>
  <si>
    <t>Zeyaul</t>
  </si>
  <si>
    <t>Shazad</t>
  </si>
  <si>
    <t>Vinesh</t>
  </si>
  <si>
    <t>Sujit</t>
  </si>
  <si>
    <t>Ahmed</t>
  </si>
  <si>
    <t>Mohammad</t>
  </si>
  <si>
    <t>Rahul</t>
  </si>
  <si>
    <t>Mohammed Ali</t>
  </si>
  <si>
    <t>Tino</t>
  </si>
  <si>
    <t>Renjit</t>
  </si>
  <si>
    <t>Yadu</t>
  </si>
  <si>
    <t>Shweta</t>
  </si>
  <si>
    <t>Kunal</t>
  </si>
  <si>
    <t>Johnson</t>
  </si>
  <si>
    <t>Bindu</t>
  </si>
  <si>
    <t>Satyadeep</t>
  </si>
  <si>
    <t>Sankara</t>
  </si>
  <si>
    <t>Sangeetha</t>
  </si>
  <si>
    <t>Sushmita Ranjit</t>
  </si>
  <si>
    <t>Ashik</t>
  </si>
  <si>
    <t>Harshal</t>
  </si>
  <si>
    <t>Salman</t>
  </si>
  <si>
    <t>Abbas</t>
  </si>
  <si>
    <t>Vaishak</t>
  </si>
  <si>
    <t>Samdani</t>
  </si>
  <si>
    <t>Ulfath</t>
  </si>
  <si>
    <t>Hyder</t>
  </si>
  <si>
    <t>Sameer</t>
  </si>
  <si>
    <t>Sohaib</t>
  </si>
  <si>
    <t>Imran</t>
  </si>
  <si>
    <t>Omer</t>
  </si>
  <si>
    <t>Mohammed Khaiz</t>
  </si>
  <si>
    <t>Niyazul</t>
  </si>
  <si>
    <t>Esan</t>
  </si>
  <si>
    <t>Ranjit</t>
  </si>
  <si>
    <t>Peer</t>
  </si>
  <si>
    <t>Mahtab</t>
  </si>
  <si>
    <t>Sunil</t>
  </si>
  <si>
    <t>Shabbir</t>
  </si>
  <si>
    <t>Shamshad</t>
  </si>
  <si>
    <t>Shoaib</t>
  </si>
  <si>
    <t>Mansi</t>
  </si>
  <si>
    <t>Waseem</t>
  </si>
  <si>
    <t>Akbar</t>
  </si>
  <si>
    <t>Iftekhar</t>
  </si>
  <si>
    <t>Payal</t>
  </si>
  <si>
    <t>Veera Venkata Sai</t>
  </si>
  <si>
    <t>Ijas</t>
  </si>
  <si>
    <t>Bharath</t>
  </si>
  <si>
    <t>Vytus</t>
  </si>
  <si>
    <t>Arshad</t>
  </si>
  <si>
    <t>Sukesh</t>
  </si>
  <si>
    <t>Rajeev</t>
  </si>
  <si>
    <t>Abdul Rehman</t>
  </si>
  <si>
    <t>Gireesh</t>
  </si>
  <si>
    <t>Surendranadh</t>
  </si>
  <si>
    <t>Kamel</t>
  </si>
  <si>
    <t>Divin</t>
  </si>
  <si>
    <t>Amir</t>
  </si>
  <si>
    <t>Shaikhah</t>
  </si>
  <si>
    <t>Anam</t>
  </si>
  <si>
    <t>Mukesh</t>
  </si>
  <si>
    <t>Nadeem</t>
  </si>
  <si>
    <t>Khusro</t>
  </si>
  <si>
    <t>Jaffer</t>
  </si>
  <si>
    <t>Maulik</t>
  </si>
  <si>
    <t>Zahid</t>
  </si>
  <si>
    <t>Omar</t>
  </si>
  <si>
    <t>Ruwaiz</t>
  </si>
  <si>
    <t>Mubeen</t>
  </si>
  <si>
    <t>Abdul Baseer</t>
  </si>
  <si>
    <t>Abid Ali</t>
  </si>
  <si>
    <t>Shiva</t>
  </si>
  <si>
    <t>Gaurav</t>
  </si>
  <si>
    <t>Kishor</t>
  </si>
  <si>
    <t>Omkar</t>
  </si>
  <si>
    <t>Dattatray</t>
  </si>
  <si>
    <t>Jayant</t>
  </si>
  <si>
    <t>Sreemod</t>
  </si>
  <si>
    <t>Arun</t>
  </si>
  <si>
    <t>Hadi</t>
  </si>
  <si>
    <t>Ali Hassan M</t>
  </si>
  <si>
    <t>Mangesh</t>
  </si>
  <si>
    <t>Nafel</t>
  </si>
  <si>
    <t>Asha</t>
  </si>
  <si>
    <t>Divya</t>
  </si>
  <si>
    <t>Usman</t>
  </si>
  <si>
    <t>Nabil</t>
  </si>
  <si>
    <t xml:space="preserve">Sajdah </t>
  </si>
  <si>
    <t>Sharief</t>
  </si>
  <si>
    <t>Menon</t>
  </si>
  <si>
    <t>Pillai</t>
  </si>
  <si>
    <t>Rodriguez</t>
  </si>
  <si>
    <t>Shetty</t>
  </si>
  <si>
    <t>Kumar</t>
  </si>
  <si>
    <t>Haque</t>
  </si>
  <si>
    <t>Syed</t>
  </si>
  <si>
    <t>Bhogte</t>
  </si>
  <si>
    <t>Salian</t>
  </si>
  <si>
    <t>Azab</t>
  </si>
  <si>
    <t>Jafar</t>
  </si>
  <si>
    <t>Goswami</t>
  </si>
  <si>
    <t>Reppe</t>
  </si>
  <si>
    <t>Chummar</t>
  </si>
  <si>
    <t>Krishnan</t>
  </si>
  <si>
    <t>Kotian</t>
  </si>
  <si>
    <t>Matre</t>
  </si>
  <si>
    <t>Lobo</t>
  </si>
  <si>
    <t>Kishore</t>
  </si>
  <si>
    <t>Narayanan</t>
  </si>
  <si>
    <t>Rajesha</t>
  </si>
  <si>
    <t>Maji</t>
  </si>
  <si>
    <t>Elahei</t>
  </si>
  <si>
    <t>Shah</t>
  </si>
  <si>
    <t>Muhammad</t>
  </si>
  <si>
    <t>Naqvi</t>
  </si>
  <si>
    <t>Mantodi</t>
  </si>
  <si>
    <t>Hasan Siddiqui</t>
  </si>
  <si>
    <t>Sayyed</t>
  </si>
  <si>
    <t>Cheema</t>
  </si>
  <si>
    <t>Mohammed</t>
  </si>
  <si>
    <t>Kaleem</t>
  </si>
  <si>
    <t>Mansoori</t>
  </si>
  <si>
    <t>Baksh</t>
  </si>
  <si>
    <t>Alam</t>
  </si>
  <si>
    <t>Khan</t>
  </si>
  <si>
    <t>Damani</t>
  </si>
  <si>
    <t>Kaifi</t>
  </si>
  <si>
    <t>Manikpuri</t>
  </si>
  <si>
    <t>Padavala</t>
  </si>
  <si>
    <t>Katramvally</t>
  </si>
  <si>
    <t>Saldanha</t>
  </si>
  <si>
    <t>Afridi</t>
  </si>
  <si>
    <t>Nair</t>
  </si>
  <si>
    <t>Gupte</t>
  </si>
  <si>
    <t>Sabir</t>
  </si>
  <si>
    <t>Udayakumar</t>
  </si>
  <si>
    <t>Jayavarapu</t>
  </si>
  <si>
    <t>Alasif</t>
  </si>
  <si>
    <t>Lal</t>
  </si>
  <si>
    <t>Shaik</t>
  </si>
  <si>
    <t>Al Moajil</t>
  </si>
  <si>
    <t>Kolkar</t>
  </si>
  <si>
    <t>Shareef</t>
  </si>
  <si>
    <t>Ahamed</t>
  </si>
  <si>
    <t>Vyas</t>
  </si>
  <si>
    <t>Akhtar</t>
  </si>
  <si>
    <t>Faruk</t>
  </si>
  <si>
    <t>Kamal</t>
  </si>
  <si>
    <t>Zaidi</t>
  </si>
  <si>
    <t>Prasad</t>
  </si>
  <si>
    <t>Choudhary</t>
  </si>
  <si>
    <t>Parkar</t>
  </si>
  <si>
    <t>Patil</t>
  </si>
  <si>
    <t>Othayoth</t>
  </si>
  <si>
    <t>Dsilva</t>
  </si>
  <si>
    <t>Alasyif</t>
  </si>
  <si>
    <t>Taware</t>
  </si>
  <si>
    <t>Suresh</t>
  </si>
  <si>
    <t>Chakkungal</t>
  </si>
  <si>
    <t>Tariq</t>
  </si>
  <si>
    <t>Rahal</t>
  </si>
  <si>
    <t>Alkhabbaz</t>
  </si>
  <si>
    <t>G00015581</t>
  </si>
  <si>
    <t>G00012757</t>
  </si>
  <si>
    <t>G00016206</t>
  </si>
  <si>
    <t>G00016952</t>
  </si>
  <si>
    <t>G00009118</t>
  </si>
  <si>
    <t>G00009154</t>
  </si>
  <si>
    <t>G00009087</t>
  </si>
  <si>
    <t>G00009086</t>
  </si>
  <si>
    <t>G00009157</t>
  </si>
  <si>
    <t>G00009083</t>
  </si>
  <si>
    <t>G00006400</t>
  </si>
  <si>
    <t>G00020751</t>
  </si>
  <si>
    <t>G00012726</t>
  </si>
  <si>
    <t>G00015865</t>
  </si>
  <si>
    <t>G00000112</t>
  </si>
  <si>
    <t>G00019127</t>
  </si>
  <si>
    <t>G00012758</t>
  </si>
  <si>
    <t>G00015667</t>
  </si>
  <si>
    <t>G00014398</t>
  </si>
  <si>
    <t>G00009088</t>
  </si>
  <si>
    <t>G00009093</t>
  </si>
  <si>
    <t>G00009147</t>
  </si>
  <si>
    <t>G00009092</t>
  </si>
  <si>
    <t>G00009117</t>
  </si>
  <si>
    <t>G00018315</t>
  </si>
  <si>
    <t>G00017719</t>
  </si>
  <si>
    <t>G00009104</t>
  </si>
  <si>
    <t>G00009137</t>
  </si>
  <si>
    <t>G00009113</t>
  </si>
  <si>
    <t>G00009132</t>
  </si>
  <si>
    <t>G00009103</t>
  </si>
  <si>
    <t>G00009099</t>
  </si>
  <si>
    <t>G00009090</t>
  </si>
  <si>
    <t>G00009149</t>
  </si>
  <si>
    <t>G00009098</t>
  </si>
  <si>
    <t>G00009111</t>
  </si>
  <si>
    <t>G00009091</t>
  </si>
  <si>
    <t>G00009112</t>
  </si>
  <si>
    <t>G00020236</t>
  </si>
  <si>
    <t>G00018940</t>
  </si>
  <si>
    <t>G00016321</t>
  </si>
  <si>
    <t>G00009131</t>
  </si>
  <si>
    <t>G00009109</t>
  </si>
  <si>
    <t>G00009130</t>
  </si>
  <si>
    <t>G00009135</t>
  </si>
  <si>
    <t>G00014391</t>
  </si>
  <si>
    <t>G00019597</t>
  </si>
  <si>
    <t>G00009151</t>
  </si>
  <si>
    <t>G00009139</t>
  </si>
  <si>
    <t>G00009108</t>
  </si>
  <si>
    <t>G00009119</t>
  </si>
  <si>
    <t>G00018199</t>
  </si>
  <si>
    <t>G00016951</t>
  </si>
  <si>
    <t>G00012756</t>
  </si>
  <si>
    <t>G00009100</t>
  </si>
  <si>
    <t>G00009082</t>
  </si>
  <si>
    <t>G00009125</t>
  </si>
  <si>
    <t>G00009116</t>
  </si>
  <si>
    <t>G00009133</t>
  </si>
  <si>
    <t>G00009101</t>
  </si>
  <si>
    <t>G00009110</t>
  </si>
  <si>
    <t>G00009146</t>
  </si>
  <si>
    <t>G00009128</t>
  </si>
  <si>
    <t>G00018316</t>
  </si>
  <si>
    <t>G00009140</t>
  </si>
  <si>
    <t>G00009143</t>
  </si>
  <si>
    <t>G00015584</t>
  </si>
  <si>
    <t>G00012755</t>
  </si>
  <si>
    <t>G00009123</t>
  </si>
  <si>
    <t>G00009141</t>
  </si>
  <si>
    <t>G00009115</t>
  </si>
  <si>
    <t>G00017868</t>
  </si>
  <si>
    <t>G00009114</t>
  </si>
  <si>
    <t>G00009129</t>
  </si>
  <si>
    <t>G00015475</t>
  </si>
  <si>
    <t>G00015585</t>
  </si>
  <si>
    <t>G00009106</t>
  </si>
  <si>
    <t>G00009105</t>
  </si>
  <si>
    <t>G00009124</t>
  </si>
  <si>
    <t>G00009145</t>
  </si>
  <si>
    <t>G00009126</t>
  </si>
  <si>
    <t>G00019311</t>
  </si>
  <si>
    <t>G00016661</t>
  </si>
  <si>
    <t>G00009134</t>
  </si>
  <si>
    <t>G00009107</t>
  </si>
  <si>
    <t>G00009120</t>
  </si>
  <si>
    <t>G00009121</t>
  </si>
  <si>
    <t>G00019129</t>
  </si>
  <si>
    <t>G00017004</t>
  </si>
  <si>
    <t>G00016664</t>
  </si>
  <si>
    <t>G00022124</t>
  </si>
  <si>
    <t>G00022328</t>
  </si>
  <si>
    <t>G00022994</t>
  </si>
  <si>
    <t>G00023086</t>
  </si>
  <si>
    <t>G00023434</t>
  </si>
  <si>
    <t>Ms.</t>
  </si>
  <si>
    <t>Male</t>
  </si>
  <si>
    <t>Female</t>
  </si>
  <si>
    <t>Vivek.Menon@wika.com</t>
  </si>
  <si>
    <t>Sruthi.Pillai@wika.com</t>
  </si>
  <si>
    <t>Sudheer.Shetty@wika.com</t>
  </si>
  <si>
    <t>Sumit.Kumar@wika.com</t>
  </si>
  <si>
    <t>Amar.Misquitta@wika.com</t>
  </si>
  <si>
    <t>Zeyaul.Haque@wika.com</t>
  </si>
  <si>
    <t>Vinesh.Bhogte@wika.com</t>
  </si>
  <si>
    <t>Sujit.Salian@wika.com</t>
  </si>
  <si>
    <t>Ahmed.Azab@wika.com</t>
  </si>
  <si>
    <t>Mohammad.Jafar@wika.com</t>
  </si>
  <si>
    <t>Rahul.Goswami@wika.com</t>
  </si>
  <si>
    <t>Tino.Reppe@wika.com</t>
  </si>
  <si>
    <t>Renjit.Chummar@wika.com</t>
  </si>
  <si>
    <t>Yadu.Krishnan@wika.com</t>
  </si>
  <si>
    <t>Shweta.Kotian@wika.com</t>
  </si>
  <si>
    <t>Kunal.Matre@wika.com</t>
  </si>
  <si>
    <t>Johnson.Lobo@wika.com</t>
  </si>
  <si>
    <t>Bindu.Kishore@wika.com</t>
  </si>
  <si>
    <t>Sankara.Narayanan@wika.com</t>
  </si>
  <si>
    <t>Sangeetha.Rajesha@wika.com</t>
  </si>
  <si>
    <t>Ashik.Elahei@wika.com</t>
  </si>
  <si>
    <t>Harshal.Shah@wika.com</t>
  </si>
  <si>
    <t>Salman.Muhammad@wika.com</t>
  </si>
  <si>
    <t>Abbas.Naqvi@wika.com</t>
  </si>
  <si>
    <t>Vaishak.Mantodi@wika.com</t>
  </si>
  <si>
    <t>Ulfath.Sayyed@wika.com</t>
  </si>
  <si>
    <t>Hyder.Syed@wika.com</t>
  </si>
  <si>
    <t>Sameer.Shabbir@wika.com</t>
  </si>
  <si>
    <t>Sohaib.Cheema@wika.com</t>
  </si>
  <si>
    <t>Imran.Mohammed@wika.com</t>
  </si>
  <si>
    <t>Omer.Mohammed@wika.com</t>
  </si>
  <si>
    <t>Ranjit.Kumar@wika.com</t>
  </si>
  <si>
    <t>Mahtab.Alam@wika.com</t>
  </si>
  <si>
    <t>Sunil.Kumar@wika.com</t>
  </si>
  <si>
    <t>Shamshad.Khan@wika.com</t>
  </si>
  <si>
    <t>Shoaib.Mohammed@wika.com</t>
  </si>
  <si>
    <t>Mansi.Damani@wika.com</t>
  </si>
  <si>
    <t>Waseem.Mohammed@wika.com</t>
  </si>
  <si>
    <t>Akbar.Syed@wika.com</t>
  </si>
  <si>
    <t>Iftekhar.Kaifi@wika.com</t>
  </si>
  <si>
    <t>Payal.Manikpuri@wika.com</t>
  </si>
  <si>
    <t>Ijas.Katramvally@wika.com</t>
  </si>
  <si>
    <t>Bharath.Kumar@wika.com</t>
  </si>
  <si>
    <t>Vytus.Saldanha@wika.com</t>
  </si>
  <si>
    <t>Sukesh.Krishnan@wika.com</t>
  </si>
  <si>
    <t>Rajeev.Nair@wika.com</t>
  </si>
  <si>
    <t>Ranjit.Gupte@wika.com</t>
  </si>
  <si>
    <t>Gireesh.Udayakumar@wika.com</t>
  </si>
  <si>
    <t>Divin.Lal@wika.com</t>
  </si>
  <si>
    <t>Amir.Shaik@wika.com</t>
  </si>
  <si>
    <t>Anam.Kolkar@wika.com</t>
  </si>
  <si>
    <t>Mukesh.Kumar@wika.com</t>
  </si>
  <si>
    <t>Nadeem.Ahmed@wika.com</t>
  </si>
  <si>
    <t>Jaffer.Ahamed@wika.com</t>
  </si>
  <si>
    <t>Maulik.Vyas@wika.com</t>
  </si>
  <si>
    <t>Zahid.Akhtar@wika.com</t>
  </si>
  <si>
    <t>Ruwaiz.Kamal@wika.com</t>
  </si>
  <si>
    <t>Mubeen.Khan@wika.com</t>
  </si>
  <si>
    <t>Shiva.Prasad@wika.com</t>
  </si>
  <si>
    <t>Gaurav.Kumar@wika.com</t>
  </si>
  <si>
    <t>Jayant.Patil@wika.com</t>
  </si>
  <si>
    <t>Sreemod.Othayoth@wika.com</t>
  </si>
  <si>
    <t>Mangesh.Taware@wika.com</t>
  </si>
  <si>
    <t>Asha.Suresh@wika.com</t>
  </si>
  <si>
    <t>Divya.Chakkungal@wika.com</t>
  </si>
  <si>
    <t>Usman.Tariq@wika.com</t>
  </si>
  <si>
    <t>Sajdah .Alkhabbaz@wika.com</t>
  </si>
  <si>
    <t>Pakistan</t>
  </si>
  <si>
    <t>Saudi</t>
  </si>
  <si>
    <t>Bangladesh</t>
  </si>
  <si>
    <t>WPS-KSA</t>
  </si>
  <si>
    <t>SA865</t>
  </si>
  <si>
    <t>WPS-UAE</t>
  </si>
  <si>
    <t>SA828</t>
  </si>
  <si>
    <t>NON-WPS</t>
  </si>
  <si>
    <t>AE827</t>
  </si>
  <si>
    <t>KW822</t>
  </si>
  <si>
    <t>Germany</t>
  </si>
  <si>
    <t>+971563155847</t>
  </si>
  <si>
    <t>PersonalMobilenumber</t>
  </si>
  <si>
    <t>+96599770243</t>
  </si>
  <si>
    <t>+96893216306</t>
  </si>
  <si>
    <t>+971558207648</t>
  </si>
  <si>
    <t>+971563237385</t>
  </si>
  <si>
    <t>+971506572095</t>
  </si>
  <si>
    <t>+971564116704</t>
  </si>
  <si>
    <t>+971504765575</t>
  </si>
  <si>
    <t>+971501680225</t>
  </si>
  <si>
    <t>+971549949795</t>
  </si>
  <si>
    <t>+971549949798</t>
  </si>
  <si>
    <t>+971504589340</t>
  </si>
  <si>
    <t>+971545863482</t>
  </si>
  <si>
    <t>+919833090570</t>
  </si>
  <si>
    <t>+971505523381</t>
  </si>
  <si>
    <t>+971509435965</t>
  </si>
  <si>
    <t>+971504210639</t>
  </si>
  <si>
    <t>+919987196320</t>
  </si>
  <si>
    <t>+971529159899</t>
  </si>
  <si>
    <t>+971564144381</t>
  </si>
  <si>
    <t>+918369541875</t>
  </si>
  <si>
    <t>+97433456073</t>
  </si>
  <si>
    <t>+971505528978</t>
  </si>
  <si>
    <t>+923143153128</t>
  </si>
  <si>
    <t>+971566443113</t>
  </si>
  <si>
    <t>+971566442315</t>
  </si>
  <si>
    <t>+971565347867</t>
  </si>
  <si>
    <t>+971552251001</t>
  </si>
  <si>
    <t>+971506502898</t>
  </si>
  <si>
    <t>+97450701549</t>
  </si>
  <si>
    <t>+971504584921</t>
  </si>
  <si>
    <t>+971507063632</t>
  </si>
  <si>
    <t>+971569165902</t>
  </si>
  <si>
    <t>+971507590332</t>
  </si>
  <si>
    <t>+971562271495</t>
  </si>
  <si>
    <t>+971559213715</t>
  </si>
  <si>
    <t>+971562974464</t>
  </si>
  <si>
    <t>+971523264615</t>
  </si>
  <si>
    <t>+971525395630</t>
  </si>
  <si>
    <t>+9715088145855</t>
  </si>
  <si>
    <t>+971565057488</t>
  </si>
  <si>
    <t>+971509864171</t>
  </si>
  <si>
    <t>+971506520160</t>
  </si>
  <si>
    <t>+971528662415</t>
  </si>
  <si>
    <t>+971558323114</t>
  </si>
  <si>
    <t>+971547923154</t>
  </si>
  <si>
    <t>+971527038433</t>
  </si>
  <si>
    <t>+971557455954</t>
  </si>
  <si>
    <t>+971565243116</t>
  </si>
  <si>
    <t>+971563802155</t>
  </si>
  <si>
    <t>+971566443754</t>
  </si>
  <si>
    <t>+971504557285</t>
  </si>
  <si>
    <t>+971556926094</t>
  </si>
  <si>
    <t>+971527679752</t>
  </si>
  <si>
    <t>+971506584187</t>
  </si>
  <si>
    <t>+971589784837</t>
  </si>
  <si>
    <t>+971525746059</t>
  </si>
  <si>
    <t>+971551583938</t>
  </si>
  <si>
    <t>+971557188916</t>
  </si>
  <si>
    <t>+971554372355</t>
  </si>
  <si>
    <t>+971555283899</t>
  </si>
  <si>
    <t>+971506026277</t>
  </si>
  <si>
    <t>Shaz.Syed@wika.com</t>
  </si>
  <si>
    <t>Mohammed.Ali@wika.com</t>
  </si>
  <si>
    <t>Satya.Kotian@wika.com</t>
  </si>
  <si>
    <t>Sushmita.Maji@wika.com</t>
  </si>
  <si>
    <t>Samdani.Hasan@wika.com</t>
  </si>
  <si>
    <t>Mohammed.Khaiz@wika.com</t>
  </si>
  <si>
    <t>Venkata.Sai@wika.com</t>
  </si>
  <si>
    <t>AbdulRehman.Sabir@wika.com</t>
  </si>
  <si>
    <t>Jayavarapu.Surendranadh@wika.com</t>
  </si>
  <si>
    <t>Shaikhah.AlMoajil@wika.com</t>
  </si>
  <si>
    <t>Shareef.Khusro@wika.com</t>
  </si>
  <si>
    <t>Abdul. Baseer@wika.com</t>
  </si>
  <si>
    <t>Abid.Ali@wika.com</t>
  </si>
  <si>
    <t>Mohammed.Nafel@wika.com</t>
  </si>
  <si>
    <t>Lebanon</t>
  </si>
  <si>
    <t>R7697206</t>
  </si>
  <si>
    <t>T1905954</t>
  </si>
  <si>
    <t>Z3682801</t>
  </si>
  <si>
    <t>P6743127B</t>
  </si>
  <si>
    <t>Z4984982</t>
  </si>
  <si>
    <t>N9728779</t>
  </si>
  <si>
    <t>S5809086</t>
  </si>
  <si>
    <t>Z4977382</t>
  </si>
  <si>
    <t>Z4907753</t>
  </si>
  <si>
    <t>Z6704702</t>
  </si>
  <si>
    <t>Z4988482</t>
  </si>
  <si>
    <t>A28714288</t>
  </si>
  <si>
    <t>S792649</t>
  </si>
  <si>
    <t>V7716282</t>
  </si>
  <si>
    <t>C4KN4MWY5</t>
  </si>
  <si>
    <t>W1907077</t>
  </si>
  <si>
    <t>M3789126</t>
  </si>
  <si>
    <t>U1036053</t>
  </si>
  <si>
    <t>P0960801</t>
  </si>
  <si>
    <t>Z5553815</t>
  </si>
  <si>
    <t>R7662060</t>
  </si>
  <si>
    <t>P7093831</t>
  </si>
  <si>
    <t>Z5311709</t>
  </si>
  <si>
    <t>T2377804</t>
  </si>
  <si>
    <t>T7777124</t>
  </si>
  <si>
    <t>U0994720</t>
  </si>
  <si>
    <t>Z5132782</t>
  </si>
  <si>
    <t>CD5754423</t>
  </si>
  <si>
    <t>BD9397822</t>
  </si>
  <si>
    <t>S5858301</t>
  </si>
  <si>
    <t>Z4680694</t>
  </si>
  <si>
    <t>S9788682</t>
  </si>
  <si>
    <t>Z3725355</t>
  </si>
  <si>
    <t>R2281440</t>
  </si>
  <si>
    <t>AQ4155804</t>
  </si>
  <si>
    <t>U7820799</t>
  </si>
  <si>
    <t>N6527496</t>
  </si>
  <si>
    <t>T7037848</t>
  </si>
  <si>
    <t>Y6364531</t>
  </si>
  <si>
    <t>T5318259</t>
  </si>
  <si>
    <t>P1957560</t>
  </si>
  <si>
    <t>S9781587</t>
  </si>
  <si>
    <t>U0447486</t>
  </si>
  <si>
    <t>M4291046</t>
  </si>
  <si>
    <t>L4105596</t>
  </si>
  <si>
    <t>W0241223</t>
  </si>
  <si>
    <t>T0942488</t>
  </si>
  <si>
    <t>T5327922</t>
  </si>
  <si>
    <t>M6578942</t>
  </si>
  <si>
    <t>Z4983433</t>
  </si>
  <si>
    <t>AG1520533</t>
  </si>
  <si>
    <t>V2025048</t>
  </si>
  <si>
    <t>L7222848</t>
  </si>
  <si>
    <t>M7541771</t>
  </si>
  <si>
    <t>AV5020983</t>
  </si>
  <si>
    <t>L6351976</t>
  </si>
  <si>
    <t>L8069506</t>
  </si>
  <si>
    <t>N6965587</t>
  </si>
  <si>
    <t>Z4995539</t>
  </si>
  <si>
    <t>R8217588</t>
  </si>
  <si>
    <t>N0599290</t>
  </si>
  <si>
    <t>T0665842</t>
  </si>
  <si>
    <t>CW5973053</t>
  </si>
  <si>
    <t>T8292555</t>
  </si>
  <si>
    <t>T0673436</t>
  </si>
  <si>
    <t>U4333424</t>
  </si>
  <si>
    <t>S2246021</t>
  </si>
  <si>
    <t>V7723532</t>
  </si>
  <si>
    <t>T2966596</t>
  </si>
  <si>
    <t>Z6682452</t>
  </si>
  <si>
    <t>N8153588</t>
  </si>
  <si>
    <t>T6774747</t>
  </si>
  <si>
    <t>M8722168</t>
  </si>
  <si>
    <t>BE7963342</t>
  </si>
  <si>
    <t>15/05/2028</t>
  </si>
  <si>
    <t>23/11/2031</t>
  </si>
  <si>
    <t>11/07/2029</t>
  </si>
  <si>
    <t>Dubai, UAE</t>
  </si>
  <si>
    <t>INDIA</t>
  </si>
  <si>
    <t>DUBAI</t>
  </si>
  <si>
    <t>Egypt</t>
  </si>
  <si>
    <t>DUBAI, UAE</t>
  </si>
  <si>
    <t>PAKISTAN</t>
  </si>
  <si>
    <t>King of Saudi Arabia</t>
  </si>
  <si>
    <t>PATNA, INDIA</t>
  </si>
  <si>
    <t>Phiipines</t>
  </si>
  <si>
    <t>Jabel Ali Fee Zone Authority</t>
  </si>
  <si>
    <t>OM831</t>
  </si>
  <si>
    <t>18/01/2022</t>
  </si>
  <si>
    <t>15/09/2022</t>
  </si>
  <si>
    <t>20/02/2023</t>
  </si>
  <si>
    <t>08/03/2022</t>
  </si>
  <si>
    <t>13/4/2023</t>
  </si>
  <si>
    <t>19/01/2021</t>
  </si>
  <si>
    <t>06/10/2022</t>
  </si>
  <si>
    <t>08/3/2023</t>
  </si>
  <si>
    <t>30/08/2020</t>
  </si>
  <si>
    <t>15/02/2023</t>
  </si>
  <si>
    <t>22/9/2022</t>
  </si>
  <si>
    <t>25/5/2023</t>
  </si>
  <si>
    <t>26/08/2021</t>
  </si>
  <si>
    <t>21/01/2021</t>
  </si>
  <si>
    <t>07/12/2022</t>
  </si>
  <si>
    <t>22/08/2021</t>
  </si>
  <si>
    <t>21/03/2023</t>
  </si>
  <si>
    <t>24/09/2020</t>
  </si>
  <si>
    <t>10/12/2020</t>
  </si>
  <si>
    <t>10/9/2020</t>
  </si>
  <si>
    <t>11/103/2022</t>
  </si>
  <si>
    <t>25/4/2022</t>
  </si>
  <si>
    <t>30/03/2021</t>
  </si>
  <si>
    <t>28/06/2022</t>
  </si>
  <si>
    <t>06/02/2023</t>
  </si>
  <si>
    <t>13/12/2021</t>
  </si>
  <si>
    <t>14/12/2020</t>
  </si>
  <si>
    <t>08/6/2021</t>
  </si>
  <si>
    <t>26/05/2023</t>
  </si>
  <si>
    <t>07/10/2021</t>
  </si>
  <si>
    <t>27/7/2022</t>
  </si>
  <si>
    <t>22/04/2021</t>
  </si>
  <si>
    <t>20/8/2018</t>
  </si>
  <si>
    <t>13/06/2023</t>
  </si>
  <si>
    <t>22/09/2022</t>
  </si>
  <si>
    <t>16/12/2021</t>
  </si>
  <si>
    <t>06/3/2023</t>
  </si>
  <si>
    <t>20/01/2021</t>
  </si>
  <si>
    <t>19/02/2025</t>
  </si>
  <si>
    <t>07/03/2025</t>
  </si>
  <si>
    <t>12/4/2033</t>
  </si>
  <si>
    <t>05/10/2032</t>
  </si>
  <si>
    <t>07/03/2033</t>
  </si>
  <si>
    <t>10/7/2025</t>
  </si>
  <si>
    <t>14/02/2025</t>
  </si>
  <si>
    <t>21/09/2025</t>
  </si>
  <si>
    <t>19/04/2025</t>
  </si>
  <si>
    <t>20/01/2024</t>
  </si>
  <si>
    <t>06/02/2025</t>
  </si>
  <si>
    <t>21/08/2024</t>
  </si>
  <si>
    <t>25/08/2024</t>
  </si>
  <si>
    <t>20/03/2033</t>
  </si>
  <si>
    <t>23/02/2024</t>
  </si>
  <si>
    <t>09-Dec-2023</t>
  </si>
  <si>
    <t>28/02/2025</t>
  </si>
  <si>
    <t>27/06/2025</t>
  </si>
  <si>
    <t>20/04/2025</t>
  </si>
  <si>
    <t>07/06/2024</t>
  </si>
  <si>
    <t>6/10/2024</t>
  </si>
  <si>
    <t>09/12/2023</t>
  </si>
  <si>
    <t>EZJ00001264837</t>
  </si>
  <si>
    <t>EZJ00000181417</t>
  </si>
  <si>
    <t>EZJ00000137603</t>
  </si>
  <si>
    <t>EZJ00000133250</t>
  </si>
  <si>
    <t>EZJ00001218701</t>
  </si>
  <si>
    <t>EZJ00000074190</t>
  </si>
  <si>
    <t>EZJ00001365301</t>
  </si>
  <si>
    <t>EZJ00001327705</t>
  </si>
  <si>
    <t>EZJ00000183158</t>
  </si>
  <si>
    <t>EZJ00001304253</t>
  </si>
  <si>
    <t>EZJ00001308911</t>
  </si>
  <si>
    <t>EZJ00000179030</t>
  </si>
  <si>
    <t>EZJ00001116877</t>
  </si>
  <si>
    <t>EZJ00001245100</t>
  </si>
  <si>
    <t>EZJ00001032356</t>
  </si>
  <si>
    <t>EZJ00001205535</t>
  </si>
  <si>
    <t>EZJ00001099905</t>
  </si>
  <si>
    <t>EZJ00001307458</t>
  </si>
  <si>
    <t>EZJ00000189901</t>
  </si>
  <si>
    <t>58702448</t>
  </si>
  <si>
    <t>EZJ00001338758</t>
  </si>
  <si>
    <t>EZJ00001088147</t>
  </si>
  <si>
    <t>EZJ00001063039</t>
  </si>
  <si>
    <t>28435644346</t>
  </si>
  <si>
    <t>2262711969</t>
  </si>
  <si>
    <t>EZJ00001352777</t>
  </si>
  <si>
    <t>EZJ00001365775</t>
  </si>
  <si>
    <t>EZJ00001338215</t>
  </si>
  <si>
    <t>EZJ00001211332</t>
  </si>
  <si>
    <t>EZJ00001133280</t>
  </si>
  <si>
    <t>EZJ00001209422</t>
  </si>
  <si>
    <t>EZJ00001378457</t>
  </si>
  <si>
    <t>EZJ00001253177</t>
  </si>
  <si>
    <t>EZJ00001223046</t>
  </si>
  <si>
    <t>EZJ00002001319</t>
  </si>
  <si>
    <t>EZJ00001342851</t>
  </si>
  <si>
    <t>EZJ00001300911</t>
  </si>
  <si>
    <t>EZJ00001092857</t>
  </si>
  <si>
    <t>EZJ00000064227</t>
  </si>
  <si>
    <t>EZJ00001196440</t>
  </si>
  <si>
    <t>EZJ00001164527</t>
  </si>
  <si>
    <t>EZJ00001215619</t>
  </si>
  <si>
    <t>EZJ00001147761</t>
  </si>
  <si>
    <t>EZJ00001245107</t>
  </si>
  <si>
    <t>EZJ00001204060</t>
  </si>
  <si>
    <t>EZJ00001307923</t>
  </si>
  <si>
    <t>EZJ00001189694</t>
  </si>
  <si>
    <t>EZJ00001231246</t>
  </si>
  <si>
    <t>EZJ00001160496</t>
  </si>
  <si>
    <t>EZJ00001204052</t>
  </si>
  <si>
    <t>2269242752</t>
  </si>
  <si>
    <t>EZJ00001328635</t>
  </si>
  <si>
    <t>EZJ00001244565</t>
  </si>
  <si>
    <t>EZJ00001195777</t>
  </si>
  <si>
    <t>EZJ00001373434</t>
  </si>
  <si>
    <t>EZJ00001308996</t>
  </si>
  <si>
    <t>EZJ00001217010</t>
  </si>
  <si>
    <t>EZJ00001132507</t>
  </si>
  <si>
    <t>EZJ00001175330</t>
  </si>
  <si>
    <t>EZJ00001176569</t>
  </si>
  <si>
    <t>287050908085</t>
  </si>
  <si>
    <t>92579768</t>
  </si>
  <si>
    <t>101/2020/2212/209</t>
  </si>
  <si>
    <t>201/2015/3151306</t>
  </si>
  <si>
    <t>201/2013/7121289</t>
  </si>
  <si>
    <t>201/2016/7252761</t>
  </si>
  <si>
    <t>201/2006/7033400</t>
  </si>
  <si>
    <t>201/2004/7052159</t>
  </si>
  <si>
    <t>201/2023/7290178</t>
  </si>
  <si>
    <t>201/2015/7001320</t>
  </si>
  <si>
    <t>201/2022/7469125</t>
  </si>
  <si>
    <t>201/2021/7315121</t>
  </si>
  <si>
    <t>201/2022/7521898</t>
  </si>
  <si>
    <t>201/2019/7300026</t>
  </si>
  <si>
    <t>201/2023/7214/725</t>
  </si>
  <si>
    <t>201/2018/7364386</t>
  </si>
  <si>
    <t>201/2018/7418875</t>
  </si>
  <si>
    <t>201/2006/7017294</t>
  </si>
  <si>
    <t>201/2011/7077761</t>
  </si>
  <si>
    <t>201/2008/7142193</t>
  </si>
  <si>
    <t>201/2014/7145183</t>
  </si>
  <si>
    <t>28735639145</t>
  </si>
  <si>
    <t>201/2010/7138662</t>
  </si>
  <si>
    <t>201/2018/7404261</t>
  </si>
  <si>
    <t>201/2012/7095417</t>
  </si>
  <si>
    <t>101/2014/2/301654</t>
  </si>
  <si>
    <t>201/2020/7156309</t>
  </si>
  <si>
    <t>201/2010/7036575</t>
  </si>
  <si>
    <t>201/2007/7059121</t>
  </si>
  <si>
    <t>201/2023/7229437</t>
  </si>
  <si>
    <t>201/2021/7134721</t>
  </si>
  <si>
    <t>201-2021-7348483</t>
  </si>
  <si>
    <t>201/2019/7417888</t>
  </si>
  <si>
    <t>201/2014/7191997</t>
  </si>
  <si>
    <t>201/2011/7208810</t>
  </si>
  <si>
    <t>201/2014/7170845</t>
  </si>
  <si>
    <t>201/2014/7265419</t>
  </si>
  <si>
    <t>201/2022/7188854</t>
  </si>
  <si>
    <t>201/2016/7112831</t>
  </si>
  <si>
    <t>201/2015/7054221</t>
  </si>
  <si>
    <t>201/2022/7362835</t>
  </si>
  <si>
    <t>201/2020/7210921</t>
  </si>
  <si>
    <t>201/2018/7324388</t>
  </si>
  <si>
    <t>201/2010/7074083</t>
  </si>
  <si>
    <t>201/1998/7045834</t>
  </si>
  <si>
    <t>201/2014/7050317</t>
  </si>
  <si>
    <t>201/2013/7007524</t>
  </si>
  <si>
    <t>201/2014/7281129</t>
  </si>
  <si>
    <t>201/2010/7068225</t>
  </si>
  <si>
    <t>201/2012/709453/3</t>
  </si>
  <si>
    <t>201/2015/7342756</t>
  </si>
  <si>
    <t>201/2014/7124192</t>
  </si>
  <si>
    <t>201/2018/7418876</t>
  </si>
  <si>
    <t>201/2013/7271343</t>
  </si>
  <si>
    <t>201/2015/7136091</t>
  </si>
  <si>
    <t>201/2012/7232834</t>
  </si>
  <si>
    <t>201/2014/7111972</t>
  </si>
  <si>
    <t>201/2019/7283636</t>
  </si>
  <si>
    <t>201/2016/7004350</t>
  </si>
  <si>
    <t>201/2014/7020345</t>
  </si>
  <si>
    <t>201-2022-7116091</t>
  </si>
  <si>
    <t>201/2018/7439160</t>
  </si>
  <si>
    <t>201/2014/7294613</t>
  </si>
  <si>
    <t>201/2011/7208809</t>
  </si>
  <si>
    <t>201/2013/7112496</t>
  </si>
  <si>
    <t>201/2013/7121195</t>
  </si>
  <si>
    <t>201/2021/3282393</t>
  </si>
  <si>
    <t>101/2017/3/21932</t>
  </si>
  <si>
    <t>20120237436985</t>
  </si>
  <si>
    <t>Engineer</t>
  </si>
  <si>
    <t>Housewife</t>
  </si>
  <si>
    <t>Quality Control Manager</t>
  </si>
  <si>
    <t>PRODUCTION PLANNER</t>
  </si>
  <si>
    <t>HR &amp; Admin Supervisor</t>
  </si>
  <si>
    <t>Production Manager</t>
  </si>
  <si>
    <t>Sales Manager</t>
  </si>
  <si>
    <t>PRODUCTION MANAGER</t>
  </si>
  <si>
    <t>Executive Manager</t>
  </si>
  <si>
    <t>Regional Manager</t>
  </si>
  <si>
    <t>General Manager</t>
  </si>
  <si>
    <t>IT Technical Support</t>
  </si>
  <si>
    <t>Driver</t>
  </si>
  <si>
    <t>Accountant</t>
  </si>
  <si>
    <t>General Electrical Engineer</t>
  </si>
  <si>
    <t>Projects Manager</t>
  </si>
  <si>
    <t>Purchasing Officer</t>
  </si>
  <si>
    <t>Technician</t>
  </si>
  <si>
    <t>Machine Operator / Machinist</t>
  </si>
  <si>
    <t>Welding Technician</t>
  </si>
  <si>
    <t>Warehouse Asst</t>
  </si>
  <si>
    <t>Expeditor</t>
  </si>
  <si>
    <t>Stores Supervisor</t>
  </si>
  <si>
    <t>Warehouse Assistant</t>
  </si>
  <si>
    <t>Shipping/Cargo Assistant</t>
  </si>
  <si>
    <t>Store Kepper Assistant</t>
  </si>
  <si>
    <t>Sales Engineer</t>
  </si>
  <si>
    <t>Quality Control Engineer</t>
  </si>
  <si>
    <t>784-1989-4396024-9</t>
  </si>
  <si>
    <t>784-1983-1871920-4</t>
  </si>
  <si>
    <t>784-1980-8529416-7</t>
  </si>
  <si>
    <t>784-1992-8080417-2</t>
  </si>
  <si>
    <t>784-1976-8380941-8</t>
  </si>
  <si>
    <t>784-1974-7162108-2</t>
  </si>
  <si>
    <t>784-1967-5060950-3</t>
  </si>
  <si>
    <t>784-1983-7262598-2</t>
  </si>
  <si>
    <t>784-1971-3591390-9</t>
  </si>
  <si>
    <t>784-98175246937</t>
  </si>
  <si>
    <t>784-1994-2424989-6</t>
  </si>
  <si>
    <t>784-1992-8572132-2</t>
  </si>
  <si>
    <t>784-1973-8609591-9</t>
  </si>
  <si>
    <t>784-1989-6027035-7</t>
  </si>
  <si>
    <t>784-1980-1582953-8</t>
  </si>
  <si>
    <t>784-1982-7950927-1</t>
  </si>
  <si>
    <t>784-1973-0986539-8</t>
  </si>
  <si>
    <t>784-1975-1617291-9</t>
  </si>
  <si>
    <t>784-1978-9357274-9</t>
  </si>
  <si>
    <t>784-1982-2908604-0</t>
  </si>
  <si>
    <t>784-1984-1639508-9</t>
  </si>
  <si>
    <t>784-1979-6879428-5</t>
  </si>
  <si>
    <t>784-1987-3636526-7</t>
  </si>
  <si>
    <t>784-1985-3546252-1</t>
  </si>
  <si>
    <t>784-1981-4191304-0</t>
  </si>
  <si>
    <t>784-1977-0413619-7</t>
  </si>
  <si>
    <t>784-1985-9528643-0</t>
  </si>
  <si>
    <t>784-1986-70954068</t>
  </si>
  <si>
    <t>784-1996-8208986-9</t>
  </si>
  <si>
    <t>784-1983-6831404-7</t>
  </si>
  <si>
    <t>784-1993-0580386-0</t>
  </si>
  <si>
    <t>784-1987-8616321-6</t>
  </si>
  <si>
    <t>784-1983-5073710-6</t>
  </si>
  <si>
    <t>784-1986-7216404-7</t>
  </si>
  <si>
    <t>784/1988/4149862-3</t>
  </si>
  <si>
    <t>784-1993-8549284-0</t>
  </si>
  <si>
    <t>784-1992-9030261-3</t>
  </si>
  <si>
    <t>784-1997-1865302-7</t>
  </si>
  <si>
    <t>784-1996-4337356-8</t>
  </si>
  <si>
    <t>784-1985-7190742-1</t>
  </si>
  <si>
    <t>784-1980-5921580-0</t>
  </si>
  <si>
    <t>784-1967-8632417-6</t>
  </si>
  <si>
    <t>784-1972-9860591-2</t>
  </si>
  <si>
    <t>784-1990-5272071-3</t>
  </si>
  <si>
    <t>784-1979-8725392-5</t>
  </si>
  <si>
    <t>784-1983-8218476-4</t>
  </si>
  <si>
    <t>784-1991-7435173-6</t>
  </si>
  <si>
    <t>784-1990-8680486-3</t>
  </si>
  <si>
    <t>784-1978-4073532-4</t>
  </si>
  <si>
    <t>784-1992-8602094-8</t>
  </si>
  <si>
    <t>784-1981-5352948-6</t>
  </si>
  <si>
    <t>784-1987-3590207-8</t>
  </si>
  <si>
    <t>784-1985-8279292-9</t>
  </si>
  <si>
    <t>784-1983-0505074-6</t>
  </si>
  <si>
    <t>784-1985-8724324-1</t>
  </si>
  <si>
    <t>784-1989-7982749-4</t>
  </si>
  <si>
    <t>784-1987-8214605-8</t>
  </si>
  <si>
    <t>784199048503074</t>
  </si>
  <si>
    <t>784-1998-0313857-9</t>
  </si>
  <si>
    <t>784-1989-3748026-1</t>
  </si>
  <si>
    <t>784-1991-8618571-8</t>
  </si>
  <si>
    <t>784-1982-4735274-7</t>
  </si>
  <si>
    <t>784-1976-7938075-4</t>
  </si>
  <si>
    <t>784-198738030588</t>
  </si>
  <si>
    <t>784-1989-3084851-4</t>
  </si>
  <si>
    <t>784-1993-719585-2</t>
  </si>
  <si>
    <t>G00023433</t>
  </si>
  <si>
    <t>ZS28367</t>
  </si>
  <si>
    <t>Mashreq Bank</t>
  </si>
  <si>
    <t>Mashreq Bank (UAE)</t>
  </si>
  <si>
    <t>HSBC Bank (UAE)</t>
  </si>
  <si>
    <t>Citibank</t>
  </si>
  <si>
    <t>Emirates NBD (UAE)</t>
  </si>
  <si>
    <t>Emirates NBD Bank</t>
  </si>
  <si>
    <t>ADCB</t>
  </si>
  <si>
    <t>RAK Bank (UAE)</t>
  </si>
  <si>
    <t>Commercial Bank of Dubai (UAE)</t>
  </si>
  <si>
    <t>Dubai Islamic Bank</t>
  </si>
  <si>
    <t>0019100077762</t>
  </si>
  <si>
    <t>0019100186083</t>
  </si>
  <si>
    <t>1012268918402</t>
  </si>
  <si>
    <t>0019100079319</t>
  </si>
  <si>
    <t>0010694756621</t>
  </si>
  <si>
    <t>0019100182313</t>
  </si>
  <si>
    <t>0036897429001</t>
  </si>
  <si>
    <t>0019100850036</t>
  </si>
  <si>
    <t>0037075124001</t>
  </si>
  <si>
    <t>0004102262101</t>
  </si>
  <si>
    <t>1015477494001</t>
  </si>
  <si>
    <t>0036897437001</t>
  </si>
  <si>
    <t>0019100078324</t>
  </si>
  <si>
    <t>0010794327154</t>
  </si>
  <si>
    <t>0001101665733</t>
  </si>
  <si>
    <t>0019100078479</t>
  </si>
  <si>
    <t>0041244021001</t>
  </si>
  <si>
    <t>0037072477001</t>
  </si>
  <si>
    <t>0019100118589</t>
  </si>
  <si>
    <t>1015775513501</t>
  </si>
  <si>
    <t>0462388010001</t>
  </si>
  <si>
    <t xml:space="preserve">15779819601_x000D_
</t>
  </si>
  <si>
    <t>1015790561201</t>
  </si>
  <si>
    <t>0037135118001</t>
  </si>
  <si>
    <t>0662548597001</t>
  </si>
  <si>
    <t>1014446692301</t>
  </si>
  <si>
    <t>0019100073106</t>
  </si>
  <si>
    <t>0001002500773</t>
  </si>
  <si>
    <t>1015189925701</t>
  </si>
  <si>
    <t>0037093549001</t>
  </si>
  <si>
    <t>1015813703801</t>
  </si>
  <si>
    <t>1015779715301</t>
  </si>
  <si>
    <t>1014530063901</t>
  </si>
  <si>
    <t>0010794720971</t>
  </si>
  <si>
    <t>0010694394232</t>
  </si>
  <si>
    <t>6520054140601</t>
  </si>
  <si>
    <t>0662565999001</t>
  </si>
  <si>
    <t>0019100093418</t>
  </si>
  <si>
    <t>1014568459301</t>
  </si>
  <si>
    <t>0036897445001</t>
  </si>
  <si>
    <t>0662574593002</t>
  </si>
  <si>
    <t>1015508170201</t>
  </si>
  <si>
    <t>0019100045007</t>
  </si>
  <si>
    <t>0019100109576</t>
  </si>
  <si>
    <t>0019100040808</t>
  </si>
  <si>
    <t>0019100066423</t>
  </si>
  <si>
    <t>1014854577801</t>
  </si>
  <si>
    <t>0037097490001</t>
  </si>
  <si>
    <t>1014870574501</t>
  </si>
  <si>
    <t>1015797394101</t>
  </si>
  <si>
    <t>1015514135201</t>
  </si>
  <si>
    <t>0019100090412</t>
  </si>
  <si>
    <t>0019100004198</t>
  </si>
  <si>
    <t>0019100027894</t>
  </si>
  <si>
    <t>0662552245001</t>
  </si>
  <si>
    <t>AE670330000019100077762</t>
  </si>
  <si>
    <t>AE470330000019100186083</t>
  </si>
  <si>
    <t>AE630260001012268918402</t>
  </si>
  <si>
    <t>AE290330000019100079319</t>
  </si>
  <si>
    <t>AE900330000010694756621</t>
  </si>
  <si>
    <t>AE840330000019100182313</t>
  </si>
  <si>
    <t>AE750200000036897429001</t>
  </si>
  <si>
    <t>AE800330000019100850036</t>
  </si>
  <si>
    <t>AE900200000037075124001</t>
  </si>
  <si>
    <t>AE830210000004102262101</t>
  </si>
  <si>
    <t>AE740260001015477494001</t>
  </si>
  <si>
    <t>AE940200000036897437001</t>
  </si>
  <si>
    <t>AE250330000019100078324</t>
  </si>
  <si>
    <t>AE720330000010794327154</t>
  </si>
  <si>
    <t>AE570210000001101665733</t>
  </si>
  <si>
    <t>AE110330000019100078479</t>
  </si>
  <si>
    <t>AE060200000041244021001</t>
  </si>
  <si>
    <t>AE720200000037072477001</t>
  </si>
  <si>
    <t>AE460330000019100118589</t>
  </si>
  <si>
    <t>AE310260001015775513501</t>
  </si>
  <si>
    <t>AE740030000462388010001</t>
  </si>
  <si>
    <t xml:space="preserve">AE160260001015779819601_x000D_
</t>
  </si>
  <si>
    <t>AE260260001015790561201</t>
  </si>
  <si>
    <t>AE100200000037135118001</t>
  </si>
  <si>
    <t>AE210400000662548597001</t>
  </si>
  <si>
    <t>AE290260001014446692301</t>
  </si>
  <si>
    <t>AE670330000019100073106</t>
  </si>
  <si>
    <t>AE780230000001002500773</t>
  </si>
  <si>
    <t>AE290260001015189925701</t>
  </si>
  <si>
    <t>AE660200000037093549001</t>
  </si>
  <si>
    <t>AE610260001015813703801</t>
  </si>
  <si>
    <t>AE120260001015779715301</t>
  </si>
  <si>
    <t>AE450260001014530063901</t>
  </si>
  <si>
    <t>AE560330000010794720971</t>
  </si>
  <si>
    <t>AE090330000010694394232</t>
  </si>
  <si>
    <t>AE340240016520054140601</t>
  </si>
  <si>
    <t>AE530400000662565999001</t>
  </si>
  <si>
    <t>AE810330000019100093418</t>
  </si>
  <si>
    <t>AE080260001014568459301</t>
  </si>
  <si>
    <t>AE160200000036897445001</t>
  </si>
  <si>
    <t>AE910400000662574593002</t>
  </si>
  <si>
    <t>AE660260001015508170201</t>
  </si>
  <si>
    <t>AE060330000019100045007</t>
  </si>
  <si>
    <t>AE240330000019100109576</t>
  </si>
  <si>
    <t>AE830330000019100040808</t>
  </si>
  <si>
    <t>AE880330000019100066423</t>
  </si>
  <si>
    <t>AE120260001014854577801</t>
  </si>
  <si>
    <t>AE290200000037097490001</t>
  </si>
  <si>
    <t>AE420260001014870574501</t>
  </si>
  <si>
    <t>AE030260001015797394101</t>
  </si>
  <si>
    <t>AE830260001015514135201</t>
  </si>
  <si>
    <t>AE540330000019100090412</t>
  </si>
  <si>
    <t>AE260330000019100004198</t>
  </si>
  <si>
    <t>AE460330000019100027894</t>
  </si>
  <si>
    <t>AE520400000662552245001</t>
  </si>
  <si>
    <t>Hanaa Abdullah Rashid Export &amp; Import Est</t>
  </si>
  <si>
    <t>WIKA Instruments Trading LLC</t>
  </si>
  <si>
    <t>Advanced Instrumentation Technology Trading LLC</t>
  </si>
  <si>
    <t>Wika Saudi Arabia LLC</t>
  </si>
  <si>
    <t>Technical Solution Trading Est.</t>
  </si>
  <si>
    <t>professional_sen</t>
  </si>
  <si>
    <t>manager_1</t>
  </si>
  <si>
    <t>manager_2</t>
  </si>
  <si>
    <t>professional</t>
  </si>
  <si>
    <t>worker</t>
  </si>
  <si>
    <t>QATAR</t>
  </si>
  <si>
    <t>SAALK1</t>
  </si>
  <si>
    <t xml:space="preserve">SAUDI </t>
  </si>
  <si>
    <t>SA5655000000076217900156</t>
  </si>
  <si>
    <t>SA7745000000262224199150</t>
  </si>
  <si>
    <t>SA6145000000262220395001</t>
  </si>
  <si>
    <t>SA3645000000242161636150</t>
  </si>
  <si>
    <t>SA8645000000833071491001</t>
  </si>
  <si>
    <t>SA7110000035266270000104</t>
  </si>
  <si>
    <t>SA2220000002863646829940</t>
  </si>
  <si>
    <t>SA9120000003260333739940</t>
  </si>
  <si>
    <t>SA6745000000833071483001</t>
  </si>
  <si>
    <t>SA1745000000059539387001</t>
  </si>
  <si>
    <t>SA6945000000242281400001 </t>
  </si>
  <si>
    <t>SA9745000000242276087001</t>
  </si>
  <si>
    <t>SA0245000000242173615001</t>
  </si>
  <si>
    <t>SA0445000000833073810001</t>
  </si>
  <si>
    <t>SA1245000000059562041150</t>
  </si>
  <si>
    <t>SA4945000000004316212150</t>
  </si>
  <si>
    <t>SA3520000003133305059941</t>
  </si>
  <si>
    <t>SA7705000068200722491000</t>
  </si>
  <si>
    <t>SA9045000000059562033150</t>
  </si>
  <si>
    <t>SA1805000068202274604000</t>
  </si>
  <si>
    <t>SA9510000005100000007704</t>
  </si>
  <si>
    <t>203320101</t>
  </si>
  <si>
    <t>202620103</t>
  </si>
  <si>
    <t>302020120</t>
  </si>
  <si>
    <t>102120101</t>
  </si>
  <si>
    <t>600310101</t>
  </si>
  <si>
    <t>104060106</t>
  </si>
  <si>
    <t>102320150</t>
  </si>
  <si>
    <t>802420101</t>
  </si>
  <si>
    <t>Khor Dubai, Dubai</t>
  </si>
  <si>
    <t>Jebel Ali, Dubai</t>
  </si>
  <si>
    <t>Jebel Ali</t>
  </si>
  <si>
    <t>Jebel Ali Free Zone, Dubai, UAE</t>
  </si>
  <si>
    <t>Main Branch, Dubai</t>
  </si>
  <si>
    <t xml:space="preserve">Jebel Ali FZE_x000D_
</t>
  </si>
  <si>
    <t>Dubai Main Branch</t>
  </si>
  <si>
    <t>Jebel Ali Free Zone</t>
  </si>
  <si>
    <t>Jebel Ali, Dubai, UAE</t>
  </si>
  <si>
    <t>Jebel Ali Free Zone, Jebel Ali.</t>
  </si>
  <si>
    <t>Najdha Street, Abudhabi,</t>
  </si>
  <si>
    <t>Jebel Ali Free Zone Branch</t>
  </si>
  <si>
    <t>Jebel Ali Branch</t>
  </si>
  <si>
    <t>Khor Dubai</t>
  </si>
  <si>
    <t>Jebel Ali Branch, Dubai</t>
  </si>
  <si>
    <t>NA</t>
  </si>
  <si>
    <t>BSFR</t>
  </si>
  <si>
    <t>SABB</t>
  </si>
  <si>
    <t>NCBK</t>
  </si>
  <si>
    <t>RIBL</t>
  </si>
  <si>
    <t>INMA</t>
  </si>
  <si>
    <t>SA0545000000242134708150</t>
  </si>
  <si>
    <t>2352189670</t>
  </si>
  <si>
    <t>2358901573</t>
  </si>
  <si>
    <t>2362053445</t>
  </si>
  <si>
    <t xml:space="preserve">2460323286  
</t>
  </si>
  <si>
    <t>1061849087</t>
  </si>
  <si>
    <t>2509318941</t>
  </si>
  <si>
    <t>1084089638</t>
  </si>
  <si>
    <t>2516776677</t>
  </si>
  <si>
    <t>2515062475</t>
  </si>
  <si>
    <t>2437635184</t>
  </si>
  <si>
    <t>2515062517</t>
  </si>
  <si>
    <t>2486326784</t>
  </si>
  <si>
    <t>1095412308</t>
  </si>
  <si>
    <t>1080627241</t>
  </si>
  <si>
    <t xml:space="preserve">2481426993
</t>
  </si>
  <si>
    <t>OMR</t>
  </si>
  <si>
    <t>SAR</t>
  </si>
  <si>
    <t>QR</t>
  </si>
  <si>
    <t>Arifulla Sharif</t>
  </si>
  <si>
    <t>KWD</t>
  </si>
  <si>
    <t>Division Name</t>
  </si>
  <si>
    <r>
      <t>EZJ0000</t>
    </r>
    <r>
      <rPr>
        <sz val="11"/>
        <color rgb="FFFF0000"/>
        <rFont val="Calibri"/>
        <family val="2"/>
        <scheme val="minor"/>
      </rPr>
      <t>1176570</t>
    </r>
  </si>
  <si>
    <t xml:space="preserve">Admin Assistant </t>
  </si>
  <si>
    <t>Al Khobar</t>
  </si>
  <si>
    <t>Jeddah</t>
  </si>
  <si>
    <t>Mumbai</t>
  </si>
  <si>
    <t>Thrissur</t>
  </si>
  <si>
    <t>Kuwait</t>
  </si>
  <si>
    <t>Karachi</t>
  </si>
  <si>
    <t>Abu Dhabi</t>
  </si>
  <si>
    <t>AEAUH1</t>
  </si>
  <si>
    <t>Fahaheel</t>
  </si>
  <si>
    <t>Muscat</t>
  </si>
  <si>
    <t>KWKWA1</t>
  </si>
  <si>
    <t>OMMCT1</t>
  </si>
  <si>
    <t>Oman</t>
  </si>
  <si>
    <t>71040_822</t>
  </si>
  <si>
    <t>71020_831</t>
  </si>
  <si>
    <t>71160_827</t>
  </si>
  <si>
    <t>40000_091</t>
  </si>
  <si>
    <t>34010_091</t>
  </si>
  <si>
    <t>33010_091</t>
  </si>
  <si>
    <t>43010_091</t>
  </si>
  <si>
    <t>71220_091</t>
  </si>
  <si>
    <t>33000_091</t>
  </si>
  <si>
    <t>41010_091</t>
  </si>
  <si>
    <t>70150_091</t>
  </si>
  <si>
    <t>43000_828</t>
  </si>
  <si>
    <t>70040_091</t>
  </si>
  <si>
    <t>41000_091</t>
  </si>
  <si>
    <t>42000_091</t>
  </si>
  <si>
    <t>72000_091</t>
  </si>
  <si>
    <t>74004_091</t>
  </si>
  <si>
    <t>71000_091</t>
  </si>
  <si>
    <t>71120_091</t>
  </si>
  <si>
    <t>71070_827</t>
  </si>
  <si>
    <t>74001_091</t>
  </si>
  <si>
    <t>70070_091</t>
  </si>
  <si>
    <t>71230_091</t>
  </si>
  <si>
    <t>71030_091</t>
  </si>
  <si>
    <t>73020_091</t>
  </si>
  <si>
    <t>74000_828</t>
  </si>
  <si>
    <t>71050_865</t>
  </si>
  <si>
    <t>71010_865</t>
  </si>
  <si>
    <t>20005_091</t>
  </si>
  <si>
    <t>20000_091</t>
  </si>
  <si>
    <t>20000_865</t>
  </si>
  <si>
    <t>70060_091</t>
  </si>
  <si>
    <t>71100_828</t>
  </si>
  <si>
    <t>71060_828</t>
  </si>
  <si>
    <t>73000_091</t>
  </si>
  <si>
    <t>73010_091</t>
  </si>
  <si>
    <t>73030_091</t>
  </si>
  <si>
    <t>73000_865</t>
  </si>
  <si>
    <t>73010_865</t>
  </si>
  <si>
    <t>70070_865</t>
  </si>
  <si>
    <t>20020_865</t>
  </si>
  <si>
    <t>71080_091</t>
  </si>
  <si>
    <t>70100_091</t>
  </si>
  <si>
    <t>40000_828</t>
  </si>
  <si>
    <t>71150_828</t>
  </si>
  <si>
    <t>71090_828</t>
  </si>
  <si>
    <t>70020_091</t>
  </si>
  <si>
    <t>34000_091</t>
  </si>
  <si>
    <t>20010_091</t>
  </si>
  <si>
    <t>20010_865</t>
  </si>
  <si>
    <t>41000_828</t>
  </si>
  <si>
    <t>Assistant</t>
  </si>
  <si>
    <t>Corporate Manager</t>
  </si>
  <si>
    <t>Administrator</t>
  </si>
  <si>
    <t>HRIS Manager</t>
  </si>
  <si>
    <t>Sales Director</t>
  </si>
  <si>
    <t>Project Execution Manager</t>
  </si>
  <si>
    <t>Subsidiary Manager</t>
  </si>
  <si>
    <t>System Administrator</t>
  </si>
  <si>
    <t>Operator</t>
  </si>
  <si>
    <t>Sales Application Specialist</t>
  </si>
  <si>
    <t>Manager - SC/OP</t>
  </si>
  <si>
    <t>Machine Operator</t>
  </si>
  <si>
    <t>Operator Electronics</t>
  </si>
  <si>
    <t>Welder</t>
  </si>
  <si>
    <t>Teamleader</t>
  </si>
  <si>
    <t>Inside Sales</t>
  </si>
  <si>
    <t>Order Processing</t>
  </si>
  <si>
    <t>Coordinator</t>
  </si>
  <si>
    <t>Service Engineer</t>
  </si>
  <si>
    <t>Cleaner</t>
  </si>
  <si>
    <t>Outside Sales</t>
  </si>
  <si>
    <t>Quality Engineer</t>
  </si>
  <si>
    <t>Calibrator</t>
  </si>
  <si>
    <t>Production Planner</t>
  </si>
  <si>
    <t>Assembler Mechanics</t>
  </si>
  <si>
    <t>28/08/2019</t>
  </si>
  <si>
    <t>12/05/2014</t>
  </si>
  <si>
    <t>19/05/2016</t>
  </si>
  <si>
    <t>17/12/2015</t>
  </si>
  <si>
    <t>G00022813</t>
  </si>
  <si>
    <t>G00022745</t>
  </si>
  <si>
    <t>G00021366</t>
  </si>
  <si>
    <t>G00020897</t>
  </si>
  <si>
    <t>G00019684</t>
  </si>
  <si>
    <t>G00019589</t>
  </si>
  <si>
    <t>G00019037</t>
  </si>
  <si>
    <t>G00018943</t>
  </si>
  <si>
    <t>G00017892</t>
  </si>
  <si>
    <t>G00012423</t>
  </si>
  <si>
    <t>G00009061</t>
  </si>
  <si>
    <t>G00009065</t>
  </si>
  <si>
    <t>G00009068</t>
  </si>
  <si>
    <t>G00009069</t>
  </si>
  <si>
    <t>G00009060</t>
  </si>
  <si>
    <t>G00012030</t>
  </si>
  <si>
    <t>G00009076</t>
  </si>
  <si>
    <t>G00009066</t>
  </si>
  <si>
    <t>G00009067</t>
  </si>
  <si>
    <t>G00009058</t>
  </si>
  <si>
    <t>G00009063</t>
  </si>
  <si>
    <t>G00009064</t>
  </si>
  <si>
    <t>Ebru</t>
  </si>
  <si>
    <t>Butun</t>
  </si>
  <si>
    <t>Alp</t>
  </si>
  <si>
    <t>Ogel</t>
  </si>
  <si>
    <t>Serdar</t>
  </si>
  <si>
    <t>Aladag</t>
  </si>
  <si>
    <t>Isil</t>
  </si>
  <si>
    <t>Arel</t>
  </si>
  <si>
    <t>Cagri</t>
  </si>
  <si>
    <t>Bezmez</t>
  </si>
  <si>
    <t>Emirhan</t>
  </si>
  <si>
    <t>Bulut</t>
  </si>
  <si>
    <t>Yasemin</t>
  </si>
  <si>
    <t>Guler</t>
  </si>
  <si>
    <t>Ezgi</t>
  </si>
  <si>
    <t>Senturk</t>
  </si>
  <si>
    <t>Erdem</t>
  </si>
  <si>
    <t>Cetinkaya</t>
  </si>
  <si>
    <t>Tugrul</t>
  </si>
  <si>
    <t>Kilic</t>
  </si>
  <si>
    <t>Naz</t>
  </si>
  <si>
    <t>Balin</t>
  </si>
  <si>
    <t>Hulya</t>
  </si>
  <si>
    <t>Kuyu</t>
  </si>
  <si>
    <t>Erdinc</t>
  </si>
  <si>
    <t>Erkul</t>
  </si>
  <si>
    <t>Ali</t>
  </si>
  <si>
    <t>Eren</t>
  </si>
  <si>
    <t>Yasar</t>
  </si>
  <si>
    <t>Varlioglu</t>
  </si>
  <si>
    <t>Gulle</t>
  </si>
  <si>
    <t>Senay</t>
  </si>
  <si>
    <t>Akgoz</t>
  </si>
  <si>
    <t>Sultan</t>
  </si>
  <si>
    <t>Sat</t>
  </si>
  <si>
    <t>Sitki</t>
  </si>
  <si>
    <t>Cebecioglu</t>
  </si>
  <si>
    <t>Gul</t>
  </si>
  <si>
    <t>Comert</t>
  </si>
  <si>
    <t>Michael</t>
  </si>
  <si>
    <t>Perri</t>
  </si>
  <si>
    <t>Bulent</t>
  </si>
  <si>
    <t>Cakmak</t>
  </si>
  <si>
    <t>Sedat</t>
  </si>
  <si>
    <t>Cankaya</t>
  </si>
  <si>
    <t>TR76 0006 2000 5360 0006 6631 92</t>
  </si>
  <si>
    <t>TR32 0006 2000 4130 0006 6217 25</t>
  </si>
  <si>
    <t>TR54 0006 2000 4340 0006 8924 80</t>
  </si>
  <si>
    <t>TR89 0006 2000 4430 0006 6330 62</t>
  </si>
  <si>
    <t>TR51 0006 2000 6710 0006 6364 86</t>
  </si>
  <si>
    <t>TR89 0006 2000 4760 0006 6507 45</t>
  </si>
  <si>
    <t>TR96 0006 2000 7590 0006 8909 28</t>
  </si>
  <si>
    <t>TR35 0006 2000 8650 0006 6842 07</t>
  </si>
  <si>
    <t>TR90 0006 2000 2090 0006 6180 15</t>
  </si>
  <si>
    <t>TR72 0006 2000 5930 0006 6574 50</t>
  </si>
  <si>
    <t>TR39 0006 2000 7590 0006 6443 13</t>
  </si>
  <si>
    <t xml:space="preserve">TR07 0006 2000 6710 0006 6564 84 </t>
  </si>
  <si>
    <t>TR39 0006 2000 6710 0006 6725 92</t>
  </si>
  <si>
    <t xml:space="preserve">TR43 0006 2000 6710 0006 6728 11 </t>
  </si>
  <si>
    <t>TR79 0006 2000 6710 0006 6691 56</t>
  </si>
  <si>
    <t xml:space="preserve">TR36 0006 2000 6710 0006 6837 04 </t>
  </si>
  <si>
    <t>TR34 0006 2000 7400 0006 6047 28</t>
  </si>
  <si>
    <t>TR58 0006 2000 1650 0006 6216 24</t>
  </si>
  <si>
    <t>TR47 0006 2001 2620 0006 6973 32</t>
  </si>
  <si>
    <t>TR07 0006 2000 7800 0006 6602 07</t>
  </si>
  <si>
    <t>TR39 0006 2001 1900 0006 6882 33</t>
  </si>
  <si>
    <t>TR22 0006 2000 6710 0006 6578 63</t>
  </si>
  <si>
    <t>Emergency Contact Relationship</t>
  </si>
  <si>
    <t>spouse/domestic partner</t>
  </si>
  <si>
    <t>family member</t>
  </si>
  <si>
    <t>+905546136580</t>
  </si>
  <si>
    <t>+905428948684</t>
  </si>
  <si>
    <t>+905302432671</t>
  </si>
  <si>
    <t>+905355243302</t>
  </si>
  <si>
    <t>+905363877225</t>
  </si>
  <si>
    <t>+905359548896</t>
  </si>
  <si>
    <t>+905438800371</t>
  </si>
  <si>
    <t>+905543498559</t>
  </si>
  <si>
    <t>+905536715770</t>
  </si>
  <si>
    <t>+905309620294</t>
  </si>
  <si>
    <t>+905070005170</t>
  </si>
  <si>
    <t>+905323305137</t>
  </si>
  <si>
    <t>+905058020686</t>
  </si>
  <si>
    <t>+905388301401</t>
  </si>
  <si>
    <t>+905417345652</t>
  </si>
  <si>
    <t>+905305600346</t>
  </si>
  <si>
    <t>+905054841751</t>
  </si>
  <si>
    <t>+905366080853</t>
  </si>
  <si>
    <t>+905307010706</t>
  </si>
  <si>
    <t>+905385526338</t>
  </si>
  <si>
    <t>+905424524534</t>
  </si>
  <si>
    <t xml:space="preserve">+905394144948 </t>
  </si>
  <si>
    <t>+905322009086</t>
  </si>
  <si>
    <t>+919686523714</t>
  </si>
  <si>
    <t>+96896785839</t>
  </si>
  <si>
    <t>+971557323626</t>
  </si>
  <si>
    <t>+0502532038</t>
  </si>
  <si>
    <t>+971523984048</t>
  </si>
  <si>
    <t>+917982402196</t>
  </si>
  <si>
    <t>+971501523909</t>
  </si>
  <si>
    <t>+971566363842</t>
  </si>
  <si>
    <t>+97165381723</t>
  </si>
  <si>
    <t>+971509765183</t>
  </si>
  <si>
    <t>+971554462408</t>
  </si>
  <si>
    <t>+201005612781</t>
  </si>
  <si>
    <t>+971567407665</t>
  </si>
  <si>
    <t>+919822804243</t>
  </si>
  <si>
    <t>+971568335631</t>
  </si>
  <si>
    <t>+971505845920</t>
  </si>
  <si>
    <t>+9562399041</t>
  </si>
  <si>
    <t>+971543670833</t>
  </si>
  <si>
    <t>919372979275</t>
  </si>
  <si>
    <t>+919620412808</t>
  </si>
  <si>
    <t>+971509705971</t>
  </si>
  <si>
    <t>+971507119634</t>
  </si>
  <si>
    <t>+971501751484</t>
  </si>
  <si>
    <t>+918369513900</t>
  </si>
  <si>
    <t>+97433935611</t>
  </si>
  <si>
    <t>+971509873802</t>
  </si>
  <si>
    <t>+923236550101</t>
  </si>
  <si>
    <t>+971562749020</t>
  </si>
  <si>
    <t>+971525323677</t>
  </si>
  <si>
    <t>+971526657504</t>
  </si>
  <si>
    <t>+971508504753</t>
  </si>
  <si>
    <t>+971562428372</t>
  </si>
  <si>
    <t>+97470617781</t>
  </si>
  <si>
    <t>+971507355776</t>
  </si>
  <si>
    <t>+966599047959</t>
  </si>
  <si>
    <t>+966502092773</t>
  </si>
  <si>
    <t>+14373313933</t>
  </si>
  <si>
    <t>+971569978722</t>
  </si>
  <si>
    <t>+919835995131 </t>
  </si>
  <si>
    <t>+919910924246</t>
  </si>
  <si>
    <t>+918276008672</t>
  </si>
  <si>
    <t>+917634924112</t>
  </si>
  <si>
    <t>+918076082331</t>
  </si>
  <si>
    <t>+919155263786</t>
  </si>
  <si>
    <t>+919525828441</t>
  </si>
  <si>
    <t>+971543217642</t>
  </si>
  <si>
    <t>+971558326501</t>
  </si>
  <si>
    <t>+971589078650</t>
  </si>
  <si>
    <t>+966505326232</t>
  </si>
  <si>
    <t>+971559006360</t>
  </si>
  <si>
    <t>+9623516826</t>
  </si>
  <si>
    <t>+919346155199</t>
  </si>
  <si>
    <t>+971528667011</t>
  </si>
  <si>
    <t>+918921438156</t>
  </si>
  <si>
    <t>+919740963238</t>
  </si>
  <si>
    <t>+971505981853</t>
  </si>
  <si>
    <t>+916282824245</t>
  </si>
  <si>
    <t>+918606717574</t>
  </si>
  <si>
    <t>+971508161428</t>
  </si>
  <si>
    <t>+971504993331</t>
  </si>
  <si>
    <t>+971506043391</t>
  </si>
  <si>
    <t>+918309430533</t>
  </si>
  <si>
    <t>+966503800251 </t>
  </si>
  <si>
    <t>+918848340868</t>
  </si>
  <si>
    <t>+966509270236</t>
  </si>
  <si>
    <t>+966548996693</t>
  </si>
  <si>
    <t>+971589584856</t>
  </si>
  <si>
    <t>+971552002459</t>
  </si>
  <si>
    <t xml:space="preserve">+971588967423 </t>
  </si>
  <si>
    <t>+971531434724</t>
  </si>
  <si>
    <t>+966550819237</t>
  </si>
  <si>
    <t>+971589103261</t>
  </si>
  <si>
    <t xml:space="preserve">+971502636960 </t>
  </si>
  <si>
    <t>+8801927605837</t>
  </si>
  <si>
    <t>+919880669195</t>
  </si>
  <si>
    <t>+966540429918</t>
  </si>
  <si>
    <t>+966541076080</t>
  </si>
  <si>
    <t>+971528074937</t>
  </si>
  <si>
    <t>+971503802574</t>
  </si>
  <si>
    <t>+971505928083</t>
  </si>
  <si>
    <t>+971566848655</t>
  </si>
  <si>
    <t>+971559604855</t>
  </si>
  <si>
    <t>+971526489302</t>
  </si>
  <si>
    <t>+971565302328</t>
  </si>
  <si>
    <t>+971553567787</t>
  </si>
  <si>
    <t>+971569952848</t>
  </si>
  <si>
    <t>+966557814713</t>
  </si>
  <si>
    <t>+971533929140</t>
  </si>
  <si>
    <t>+917385368541</t>
  </si>
  <si>
    <t>+971547222410</t>
  </si>
  <si>
    <t>+971504196491</t>
  </si>
  <si>
    <t>+971528724550</t>
  </si>
  <si>
    <t>+971508943627</t>
  </si>
  <si>
    <t>+966555186007</t>
  </si>
  <si>
    <t>G00023164</t>
  </si>
  <si>
    <t>G00022890</t>
  </si>
  <si>
    <t>G00022794</t>
  </si>
  <si>
    <t>G00022786</t>
  </si>
  <si>
    <t>G00022579</t>
  </si>
  <si>
    <t>G00019132</t>
  </si>
  <si>
    <t>G00020627</t>
  </si>
  <si>
    <t>G00020035</t>
  </si>
  <si>
    <t>G00019540</t>
  </si>
  <si>
    <t>G00019070</t>
  </si>
  <si>
    <t>G00016592</t>
  </si>
  <si>
    <t>G00016593</t>
  </si>
  <si>
    <t>G00016594</t>
  </si>
  <si>
    <t>G00016595</t>
  </si>
  <si>
    <t>G00016597</t>
  </si>
  <si>
    <t>G00016600</t>
  </si>
  <si>
    <t>G00016603</t>
  </si>
  <si>
    <t>G00016604</t>
  </si>
  <si>
    <t>G00016605</t>
  </si>
  <si>
    <t>G00016607</t>
  </si>
  <si>
    <t>G00016608</t>
  </si>
  <si>
    <t>G00016610</t>
  </si>
  <si>
    <t>G00016611</t>
  </si>
  <si>
    <t>G00016612</t>
  </si>
  <si>
    <t>G00016613</t>
  </si>
  <si>
    <t>G00016591</t>
  </si>
  <si>
    <t>Mohamed</t>
  </si>
  <si>
    <t>Mahmoud</t>
  </si>
  <si>
    <t>Farida</t>
  </si>
  <si>
    <t>Karim</t>
  </si>
  <si>
    <t>Amr</t>
  </si>
  <si>
    <t>Osama</t>
  </si>
  <si>
    <t>Shireef</t>
  </si>
  <si>
    <t>Samar</t>
  </si>
  <si>
    <t>Rana</t>
  </si>
  <si>
    <t>Fayrouz</t>
  </si>
  <si>
    <t>Marine</t>
  </si>
  <si>
    <t>Arwa</t>
  </si>
  <si>
    <t>Ayman</t>
  </si>
  <si>
    <t>Reda</t>
  </si>
  <si>
    <t>Salah</t>
  </si>
  <si>
    <t>Hossam</t>
  </si>
  <si>
    <t>Ashmawy</t>
  </si>
  <si>
    <t>Metwaly</t>
  </si>
  <si>
    <t>Sabri</t>
  </si>
  <si>
    <t>Hesham</t>
  </si>
  <si>
    <t>Magdy</t>
  </si>
  <si>
    <t>Taher</t>
  </si>
  <si>
    <t>Sayed</t>
  </si>
  <si>
    <t>Awaad</t>
  </si>
  <si>
    <t>Hassanain</t>
  </si>
  <si>
    <t>Abdelrazek</t>
  </si>
  <si>
    <t>Osman</t>
  </si>
  <si>
    <t>Mahgoub</t>
  </si>
  <si>
    <t>Farag</t>
  </si>
  <si>
    <t>Saleh</t>
  </si>
  <si>
    <t>Olwan</t>
  </si>
  <si>
    <t>Abdel mageed</t>
  </si>
  <si>
    <t>Mohsen</t>
  </si>
  <si>
    <t>Sobeihy</t>
  </si>
  <si>
    <t>Fathy</t>
  </si>
  <si>
    <t>Ibrahim</t>
  </si>
  <si>
    <t>Rabie</t>
  </si>
  <si>
    <t>Atef</t>
  </si>
  <si>
    <t>+201116669088</t>
  </si>
  <si>
    <t>+201097899497</t>
  </si>
  <si>
    <t>+201111116030</t>
  </si>
  <si>
    <t>+201099645379</t>
  </si>
  <si>
    <t>+201099281395</t>
  </si>
  <si>
    <t>+201206907380</t>
  </si>
  <si>
    <t>+201095065313</t>
  </si>
  <si>
    <t>+201151595198</t>
  </si>
  <si>
    <t>+201118718575</t>
  </si>
  <si>
    <t>+201063497806</t>
  </si>
  <si>
    <t>+201125060216</t>
  </si>
  <si>
    <t>+201007502787</t>
  </si>
  <si>
    <t>+201227644976</t>
  </si>
  <si>
    <t>+201001780015</t>
  </si>
  <si>
    <t>+201063039712</t>
  </si>
  <si>
    <t>+201021012841</t>
  </si>
  <si>
    <t>+201221147060</t>
  </si>
  <si>
    <t>+201006867353</t>
  </si>
  <si>
    <t>+201007679363</t>
  </si>
  <si>
    <t>+201208555106</t>
  </si>
  <si>
    <t>+201224235512</t>
  </si>
  <si>
    <t>+201227434314</t>
  </si>
  <si>
    <t>+201022554968</t>
  </si>
  <si>
    <t>+201154203098</t>
  </si>
  <si>
    <t>+201015813239</t>
  </si>
  <si>
    <t>+201001244107</t>
  </si>
  <si>
    <t>100024880928</t>
  </si>
  <si>
    <t>100040760827</t>
  </si>
  <si>
    <t>100050328737</t>
  </si>
  <si>
    <t>100054669199</t>
  </si>
  <si>
    <t>100012467073</t>
  </si>
  <si>
    <t>100041283046</t>
  </si>
  <si>
    <t>100011393556</t>
  </si>
  <si>
    <t>100009206072</t>
  </si>
  <si>
    <t>100008488872</t>
  </si>
  <si>
    <t>100017313384</t>
  </si>
  <si>
    <t>100024925007</t>
  </si>
  <si>
    <t>100021050819</t>
  </si>
  <si>
    <t>100023456669</t>
  </si>
  <si>
    <t>100024935568</t>
  </si>
  <si>
    <t>100026646531</t>
  </si>
  <si>
    <t>100030587701</t>
  </si>
  <si>
    <t>100044796524</t>
  </si>
  <si>
    <t>100037960793</t>
  </si>
  <si>
    <t>100015429598</t>
  </si>
  <si>
    <t>100022724171</t>
  </si>
  <si>
    <t>100010575812</t>
  </si>
  <si>
    <t>100007491861</t>
  </si>
  <si>
    <t>Mrs.</t>
  </si>
  <si>
    <t>Single</t>
  </si>
  <si>
    <t>Global employee number</t>
  </si>
  <si>
    <t>Local employee number</t>
  </si>
  <si>
    <t>Division / Cost Center</t>
  </si>
  <si>
    <t>Manager ID</t>
  </si>
  <si>
    <t>User - Process</t>
  </si>
  <si>
    <t>Birthdate</t>
  </si>
  <si>
    <t>Original Hire Date</t>
  </si>
  <si>
    <t>User Type</t>
  </si>
  <si>
    <t>Employment Status</t>
  </si>
  <si>
    <t>Working</t>
  </si>
  <si>
    <t>Employment Type</t>
  </si>
  <si>
    <t>Contract Type</t>
  </si>
  <si>
    <t>Permanent</t>
  </si>
  <si>
    <t>Weekly Working Time (h)</t>
  </si>
  <si>
    <t>Annual Vacation (d)</t>
  </si>
  <si>
    <t>Target Bonus (p.a.)</t>
  </si>
  <si>
    <t>Turkey</t>
  </si>
  <si>
    <t>+905352116102</t>
  </si>
  <si>
    <t>+905354130648</t>
  </si>
  <si>
    <t>+905388789867</t>
  </si>
  <si>
    <t>+905342097892</t>
  </si>
  <si>
    <t>+905423471087</t>
  </si>
  <si>
    <t>+905425793436</t>
  </si>
  <si>
    <t>+905354736884</t>
  </si>
  <si>
    <t>+905065805301</t>
  </si>
  <si>
    <t>+905453241596</t>
  </si>
  <si>
    <t>+905415578862</t>
  </si>
  <si>
    <t>+905555545170</t>
  </si>
  <si>
    <t>+905326314744</t>
  </si>
  <si>
    <t>+905335940416</t>
  </si>
  <si>
    <t>+905364226522</t>
  </si>
  <si>
    <t>+905443656961</t>
  </si>
  <si>
    <t>+905322235058</t>
  </si>
  <si>
    <t>+905054841752</t>
  </si>
  <si>
    <t>+905392629902</t>
  </si>
  <si>
    <t>+905306679868</t>
  </si>
  <si>
    <t>+905454773460</t>
  </si>
  <si>
    <t>+905464773462</t>
  </si>
  <si>
    <t>+905306679869</t>
  </si>
  <si>
    <t>+905327651047</t>
  </si>
  <si>
    <t>+201065431929</t>
  </si>
  <si>
    <t>+201001462528</t>
  </si>
  <si>
    <t>+201005368830</t>
  </si>
  <si>
    <t>+201002528422</t>
  </si>
  <si>
    <t>+201222245769</t>
  </si>
  <si>
    <t>+201224488315</t>
  </si>
  <si>
    <t>+201011173837</t>
  </si>
  <si>
    <t>+201100784535</t>
  </si>
  <si>
    <t>+201004043663</t>
  </si>
  <si>
    <t>+201005074762</t>
  </si>
  <si>
    <t>+201006354111</t>
  </si>
  <si>
    <t>+201114330402</t>
  </si>
  <si>
    <t>+201006100840</t>
  </si>
  <si>
    <t>+201002576079</t>
  </si>
  <si>
    <t>+201060505505</t>
  </si>
  <si>
    <t>+201276114449</t>
  </si>
  <si>
    <t>+201221833675</t>
  </si>
  <si>
    <t>+201007794804</t>
  </si>
  <si>
    <t>+201229991535</t>
  </si>
  <si>
    <t>+201125071875</t>
  </si>
  <si>
    <t>N/A</t>
  </si>
  <si>
    <t>pin.ebru@gmail.com</t>
  </si>
  <si>
    <t>alpogel@gmail.com</t>
  </si>
  <si>
    <t>aladagserdar@gmail.com</t>
  </si>
  <si>
    <t>isilarel@gmail.com</t>
  </si>
  <si>
    <t>cagri.bezmez@gmail.com</t>
  </si>
  <si>
    <t>emirhanbulut@yandex.com</t>
  </si>
  <si>
    <t>senturkezgi92@gmail.com</t>
  </si>
  <si>
    <t>erdemcetinkaya@outlook.com</t>
  </si>
  <si>
    <t>Ashmawey1mohamed@gmail.com</t>
  </si>
  <si>
    <t>m.elmetwaly497@gmail.com</t>
  </si>
  <si>
    <t>fsabri@aucegypt.edu</t>
  </si>
  <si>
    <t>enga.hesham2013@yahoo.com</t>
  </si>
  <si>
    <t>karimmagdy96@outlook.sa</t>
  </si>
  <si>
    <t>Amrmohamed94000@gmail.com</t>
  </si>
  <si>
    <t>Osama.engineer98@gmail.com</t>
  </si>
  <si>
    <t>Abdelrazek.a.mohamed@gmail.com</t>
  </si>
  <si>
    <t>amrosman74@hotmail.com</t>
  </si>
  <si>
    <t>ahmed.mahgoub@live.com</t>
  </si>
  <si>
    <t>marine.nabil.tadros@gmail.com</t>
  </si>
  <si>
    <t>arwaibrahimahmed@gmail.com</t>
  </si>
  <si>
    <t>Hossam.kamal96@gmail.com</t>
  </si>
  <si>
    <t>WIKA Instruments, Turkey</t>
  </si>
  <si>
    <t xml:space="preserve">WIKA Near East </t>
  </si>
  <si>
    <t>TRIST1</t>
  </si>
  <si>
    <t>EGCAI1</t>
  </si>
  <si>
    <t>IST1</t>
  </si>
  <si>
    <t>CAI1</t>
  </si>
  <si>
    <t>Cairo</t>
  </si>
  <si>
    <t>Istanbul</t>
  </si>
  <si>
    <t>Temporary User</t>
  </si>
  <si>
    <t>Full time</t>
  </si>
  <si>
    <t>Part time</t>
  </si>
  <si>
    <t>Outdoor Sales</t>
  </si>
  <si>
    <t>Finance / Controlling Operative</t>
  </si>
  <si>
    <t>Quality Control</t>
  </si>
  <si>
    <t>Production supervisor</t>
  </si>
  <si>
    <t>Human Resources - operational</t>
  </si>
  <si>
    <t>Indoor Sales</t>
  </si>
  <si>
    <t>Portfolio Planning</t>
  </si>
  <si>
    <t>Sales Support</t>
  </si>
  <si>
    <t>Shipment</t>
  </si>
  <si>
    <t>Production</t>
  </si>
  <si>
    <t>Special Processes</t>
  </si>
  <si>
    <t>Finance / Controlling</t>
  </si>
  <si>
    <t>expert</t>
  </si>
  <si>
    <t>vocational</t>
  </si>
  <si>
    <t>43000_936</t>
  </si>
  <si>
    <t>70400_936</t>
  </si>
  <si>
    <t>73000_936</t>
  </si>
  <si>
    <t>70100_936</t>
  </si>
  <si>
    <t>71200_936</t>
  </si>
  <si>
    <t>71100_936</t>
  </si>
  <si>
    <t>46000_936</t>
  </si>
  <si>
    <t>71300_936</t>
  </si>
  <si>
    <t>70300_936</t>
  </si>
  <si>
    <t>71400_936</t>
  </si>
  <si>
    <t>41000_936</t>
  </si>
  <si>
    <t>71110_936</t>
  </si>
  <si>
    <t>70000_936</t>
  </si>
  <si>
    <t>70200_936</t>
  </si>
  <si>
    <t>Supervisor</t>
  </si>
  <si>
    <t>Technican Standards</t>
  </si>
  <si>
    <t>Villa No.6- Mohamed Fahmy ELmohdar St.</t>
  </si>
  <si>
    <t>WIKA Near East</t>
  </si>
  <si>
    <t>Trading</t>
  </si>
  <si>
    <t>Nasr City,</t>
  </si>
  <si>
    <t>Wika West Africa</t>
  </si>
  <si>
    <t>Nigeria</t>
  </si>
  <si>
    <t>Saudi Arabia</t>
  </si>
  <si>
    <t>Mirza Business Centre, 4th  Floor ,Office No 42, Palestine Street</t>
  </si>
  <si>
    <t>Al Esnad Street Majlis Attaaon Plan, sh.kh 564, Land 13 &amp; 15</t>
  </si>
  <si>
    <t>Shop-2, Al Zahra Building, Ghala Al Sinaiah,Building No. 601, Way No. 5005</t>
  </si>
  <si>
    <t>Office No. 2402A, 24th Floor, Al Tamouh Tower , Reem Island</t>
  </si>
  <si>
    <t xml:space="preserve">Mariam Complex, Block #1
 Grand Hypermarket Building
</t>
  </si>
  <si>
    <t>Khobar, 31952</t>
  </si>
  <si>
    <t>106735</t>
  </si>
  <si>
    <t>Serifali Mah. Bayraktar Bulvari No. 17 34775, Umraniye, Istanbul, Turkey</t>
  </si>
  <si>
    <t>60 days</t>
  </si>
  <si>
    <t xml:space="preserve">Alexandria </t>
  </si>
  <si>
    <t>15 Days</t>
  </si>
  <si>
    <t>Phillipines</t>
  </si>
  <si>
    <t>mary.rodriguez@wika.com</t>
  </si>
  <si>
    <t>Administration</t>
  </si>
  <si>
    <t>Finance</t>
  </si>
  <si>
    <t>Sales-PSO</t>
  </si>
  <si>
    <t>Marketing</t>
  </si>
  <si>
    <t>Service</t>
  </si>
  <si>
    <t>Supply Chain</t>
  </si>
  <si>
    <t>Expense Group</t>
  </si>
  <si>
    <t>70000_935</t>
  </si>
  <si>
    <t>41000_935</t>
  </si>
  <si>
    <t>71000_935</t>
  </si>
  <si>
    <t>73000_935</t>
  </si>
  <si>
    <t>Manager Name</t>
  </si>
  <si>
    <t>43000_935</t>
  </si>
  <si>
    <t>40000_935</t>
  </si>
  <si>
    <t>43000_865</t>
  </si>
  <si>
    <t>73000_828</t>
  </si>
  <si>
    <t>Syed, Shazad</t>
  </si>
  <si>
    <t>Hasan Siddiqui, Samdani</t>
  </si>
  <si>
    <t>Syed, Hyder</t>
  </si>
  <si>
    <t>Reppe, Tino</t>
  </si>
  <si>
    <t>Cheema, Sohaib</t>
  </si>
  <si>
    <t>Haque, Zeyaul</t>
  </si>
  <si>
    <t>Butun, Ebru</t>
  </si>
  <si>
    <t>Salian, Sujit</t>
  </si>
  <si>
    <t>Mantodi, Vaishak</t>
  </si>
  <si>
    <t>Cankaya, Sedat</t>
  </si>
  <si>
    <t>Sayyed, Ulfath</t>
  </si>
  <si>
    <t>Mohammed, Omer</t>
  </si>
  <si>
    <t>Kamal, Hossam</t>
  </si>
  <si>
    <t>Jafar, Mohammad</t>
  </si>
  <si>
    <t>Kaleem, Mohammed Khaiz</t>
  </si>
  <si>
    <t>Shetty, Sudheer</t>
  </si>
  <si>
    <t>Bhogte, Vinesh</t>
  </si>
  <si>
    <t>Comert, Gul</t>
  </si>
  <si>
    <t>Erkul, Erdinc</t>
  </si>
  <si>
    <t>Cebecioglu, Sitki</t>
  </si>
  <si>
    <t>Gulle, Hulya</t>
  </si>
  <si>
    <t>Ali, Rana</t>
  </si>
  <si>
    <t>Mahgoub, Ahmed</t>
  </si>
  <si>
    <t>Osman, Amr</t>
  </si>
  <si>
    <t>Saleh, Shireef</t>
  </si>
  <si>
    <t>Mohsen, Samar</t>
  </si>
  <si>
    <t>+966551378459</t>
  </si>
  <si>
    <t>+966502009685</t>
  </si>
  <si>
    <t>wikacalsa2.pws@wika.com</t>
  </si>
  <si>
    <t>+966557418879</t>
  </si>
  <si>
    <t>nabil.karam@wika.com</t>
  </si>
  <si>
    <t>74005_091</t>
  </si>
  <si>
    <t>Shipment-PMO</t>
  </si>
  <si>
    <t>Human Resources operational</t>
  </si>
  <si>
    <t>Business Strategy / General Management</t>
  </si>
  <si>
    <t>71010_935</t>
  </si>
  <si>
    <t>71020_935</t>
  </si>
  <si>
    <t>71030_935</t>
  </si>
  <si>
    <t>71040_935</t>
  </si>
  <si>
    <t>71050_935</t>
  </si>
  <si>
    <t>71060_935</t>
  </si>
  <si>
    <t>71070_935</t>
  </si>
  <si>
    <t>71080_935</t>
  </si>
  <si>
    <t>71090_935</t>
  </si>
  <si>
    <t>71100_935</t>
  </si>
  <si>
    <t>Controlling</t>
  </si>
  <si>
    <t>operational</t>
  </si>
  <si>
    <t>Islam</t>
  </si>
  <si>
    <t>Hindu</t>
  </si>
  <si>
    <t>Christian</t>
  </si>
  <si>
    <t>Buddhist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</si>
</sst>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\-mmm\-yyyy;@"/>
    <numFmt numFmtId="166" formatCode="dd\-mmm\-yyyy"/>
    <numFmt numFmtId="167" formatCode="_(* #,##0_);_(* \(#,##0\);_(* &quot;-&quot;??_);_(@_)"/>
  </numFmts>
  <fonts count="51" x14ac:knownFonts="1">
    <font>
      <sz val="11"/>
      <color indexed="55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48"/>
      <name val="Calibri"/>
      <family val="2"/>
    </font>
    <font>
      <sz val="10"/>
      <color indexed="48"/>
      <name val="Calibri"/>
      <family val="2"/>
    </font>
    <font>
      <sz val="9"/>
      <color indexed="55"/>
      <name val="Verdana"/>
      <family val="2"/>
    </font>
    <font>
      <sz val="12"/>
      <color indexed="55"/>
      <name val="Calibri"/>
      <family val="2"/>
    </font>
    <font>
      <b/>
      <sz val="12"/>
      <name val="Calibri"/>
      <family val="2"/>
    </font>
    <font>
      <b/>
      <sz val="12"/>
      <color indexed="48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55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u/>
      <sz val="11"/>
      <color indexed="31"/>
      <name val="Calibri"/>
      <family val="2"/>
    </font>
    <font>
      <b/>
      <sz val="10"/>
      <color indexed="22"/>
      <name val="Calibri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1"/>
      <color indexed="55"/>
      <name val="Calibri"/>
      <family val="2"/>
    </font>
    <font>
      <u/>
      <sz val="11"/>
      <color rgb="FF0000FF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u/>
      <sz val="10"/>
      <color rgb="FF1D41D5"/>
      <name val="Calibri"/>
      <family val="2"/>
      <scheme val="minor"/>
    </font>
    <font>
      <sz val="11"/>
      <color rgb="FF7030A0"/>
      <name val="Calibri"/>
      <family val="2"/>
    </font>
    <font>
      <sz val="8"/>
      <name val="Calibri"/>
      <family val="2"/>
    </font>
    <font>
      <b/>
      <sz val="11"/>
      <color indexed="55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33333"/>
      <name val="Calibri"/>
      <family val="2"/>
    </font>
    <font>
      <sz val="11"/>
      <color rgb="FF00B050"/>
      <name val="Calibri"/>
      <family val="2"/>
    </font>
    <font>
      <b/>
      <sz val="11"/>
      <color rgb="FF00B050"/>
      <name val="Calibri"/>
      <family val="2"/>
    </font>
    <font>
      <b/>
      <sz val="11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18"/>
        <bgColor indexed="18"/>
      </patternFill>
    </fill>
    <fill>
      <patternFill patternType="solid">
        <fgColor indexed="33"/>
        <bgColor indexed="18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1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18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7">
    <xf numFmtId="0" fontId="0" fillId="0" borderId="0">
      <alignment vertical="top"/>
    </xf>
    <xf numFmtId="0" fontId="16" fillId="0" borderId="0">
      <alignment vertical="top"/>
    </xf>
    <xf numFmtId="0" fontId="20" fillId="0" borderId="0">
      <alignment vertical="top"/>
    </xf>
    <xf numFmtId="0" fontId="2" fillId="0" borderId="0">
      <alignment vertical="top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top"/>
    </xf>
    <xf numFmtId="164" fontId="20" fillId="0" borderId="0" applyFont="0" applyFill="0" applyBorder="0" applyAlignment="0" applyProtection="0"/>
  </cellStyleXfs>
  <cellXfs count="217">
    <xf numFmtId="0" fontId="0" fillId="0" borderId="0" xfId="0">
      <alignment vertical="top"/>
    </xf>
    <xf numFmtId="0" fontId="2" fillId="0" borderId="0" xfId="3">
      <alignment vertical="top"/>
    </xf>
    <xf numFmtId="0" fontId="3" fillId="2" borderId="1" xfId="3" applyFont="1" applyFill="1" applyBorder="1">
      <alignment vertical="top"/>
    </xf>
    <xf numFmtId="0" fontId="2" fillId="0" borderId="1" xfId="3" applyBorder="1">
      <alignment vertical="top"/>
    </xf>
    <xf numFmtId="0" fontId="3" fillId="0" borderId="0" xfId="3" applyFont="1">
      <alignment vertical="top"/>
    </xf>
    <xf numFmtId="0" fontId="3" fillId="3" borderId="1" xfId="3" applyFont="1" applyFill="1" applyBorder="1">
      <alignment vertical="top"/>
    </xf>
    <xf numFmtId="0" fontId="20" fillId="0" borderId="0" xfId="2">
      <alignment vertical="top"/>
    </xf>
    <xf numFmtId="0" fontId="5" fillId="0" borderId="1" xfId="0" applyFont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6" fillId="0" borderId="1" xfId="0" applyFont="1" applyBorder="1">
      <alignment vertical="top"/>
    </xf>
    <xf numFmtId="0" fontId="0" fillId="0" borderId="1" xfId="0" applyBorder="1">
      <alignment vertical="top"/>
    </xf>
    <xf numFmtId="0" fontId="7" fillId="0" borderId="0" xfId="0" applyFont="1">
      <alignment vertical="top"/>
    </xf>
    <xf numFmtId="0" fontId="22" fillId="10" borderId="0" xfId="4" applyFont="1" applyFill="1" applyAlignment="1">
      <alignment vertical="top"/>
    </xf>
    <xf numFmtId="0" fontId="9" fillId="0" borderId="0" xfId="0" applyFont="1" applyAlignment="1">
      <alignment horizontal="center" vertical="top" wrapText="1"/>
    </xf>
    <xf numFmtId="0" fontId="8" fillId="0" borderId="0" xfId="3" applyFont="1">
      <alignment vertical="top"/>
    </xf>
    <xf numFmtId="0" fontId="8" fillId="11" borderId="1" xfId="2" applyFont="1" applyFill="1" applyBorder="1">
      <alignment vertical="top"/>
    </xf>
    <xf numFmtId="0" fontId="8" fillId="11" borderId="1" xfId="2" applyFont="1" applyFill="1" applyBorder="1" applyAlignment="1">
      <alignment vertical="top" wrapText="1"/>
    </xf>
    <xf numFmtId="0" fontId="10" fillId="6" borderId="0" xfId="3" applyFont="1" applyFill="1">
      <alignment vertical="top"/>
    </xf>
    <xf numFmtId="0" fontId="10" fillId="0" borderId="0" xfId="3" applyFont="1">
      <alignment vertical="top"/>
    </xf>
    <xf numFmtId="0" fontId="11" fillId="12" borderId="1" xfId="0" applyFont="1" applyFill="1" applyBorder="1">
      <alignment vertical="top"/>
    </xf>
    <xf numFmtId="0" fontId="11" fillId="0" borderId="1" xfId="0" applyFont="1" applyBorder="1">
      <alignment vertical="top"/>
    </xf>
    <xf numFmtId="0" fontId="23" fillId="0" borderId="0" xfId="0" applyFont="1" applyAlignment="1"/>
    <xf numFmtId="0" fontId="24" fillId="14" borderId="3" xfId="0" applyFont="1" applyFill="1" applyBorder="1" applyAlignment="1">
      <alignment horizontal="center" wrapText="1"/>
    </xf>
    <xf numFmtId="0" fontId="25" fillId="0" borderId="0" xfId="0" applyFont="1" applyAlignment="1"/>
    <xf numFmtId="0" fontId="26" fillId="0" borderId="0" xfId="0" applyFont="1" applyAlignment="1"/>
    <xf numFmtId="0" fontId="24" fillId="14" borderId="1" xfId="0" applyFont="1" applyFill="1" applyBorder="1" applyAlignment="1"/>
    <xf numFmtId="0" fontId="23" fillId="0" borderId="1" xfId="0" applyFont="1" applyBorder="1" applyAlignment="1"/>
    <xf numFmtId="0" fontId="23" fillId="7" borderId="1" xfId="0" applyFont="1" applyFill="1" applyBorder="1" applyAlignment="1"/>
    <xf numFmtId="0" fontId="25" fillId="9" borderId="1" xfId="0" applyFont="1" applyFill="1" applyBorder="1" applyAlignment="1"/>
    <xf numFmtId="0" fontId="23" fillId="14" borderId="0" xfId="0" applyFont="1" applyFill="1" applyAlignment="1"/>
    <xf numFmtId="0" fontId="10" fillId="0" borderId="0" xfId="0" applyFont="1">
      <alignment vertical="top"/>
    </xf>
    <xf numFmtId="0" fontId="10" fillId="0" borderId="0" xfId="2" applyFont="1" applyProtection="1">
      <alignment vertical="top"/>
      <protection hidden="1"/>
    </xf>
    <xf numFmtId="0" fontId="10" fillId="0" borderId="0" xfId="2" applyFont="1">
      <alignment vertical="top"/>
    </xf>
    <xf numFmtId="0" fontId="8" fillId="0" borderId="0" xfId="0" applyFont="1">
      <alignment vertical="top"/>
    </xf>
    <xf numFmtId="0" fontId="8" fillId="15" borderId="1" xfId="0" applyFont="1" applyFill="1" applyBorder="1">
      <alignment vertical="top"/>
    </xf>
    <xf numFmtId="0" fontId="8" fillId="0" borderId="1" xfId="0" applyFont="1" applyBorder="1">
      <alignment vertical="top"/>
    </xf>
    <xf numFmtId="0" fontId="10" fillId="0" borderId="1" xfId="0" applyFont="1" applyBorder="1" applyProtection="1">
      <alignment vertical="top"/>
      <protection locked="0"/>
    </xf>
    <xf numFmtId="0" fontId="8" fillId="0" borderId="1" xfId="0" applyFont="1" applyBorder="1" applyProtection="1">
      <alignment vertical="top"/>
      <protection hidden="1"/>
    </xf>
    <xf numFmtId="0" fontId="10" fillId="0" borderId="0" xfId="0" applyFont="1" applyProtection="1">
      <alignment vertical="top"/>
      <protection hidden="1"/>
    </xf>
    <xf numFmtId="0" fontId="8" fillId="0" borderId="1" xfId="0" applyFont="1" applyBorder="1" applyAlignment="1">
      <alignment horizontal="left" vertical="top" wrapText="1"/>
    </xf>
    <xf numFmtId="0" fontId="14" fillId="0" borderId="0" xfId="0" applyFont="1">
      <alignment vertical="top"/>
    </xf>
    <xf numFmtId="0" fontId="14" fillId="0" borderId="0" xfId="0" applyFont="1" applyAlignment="1">
      <alignment vertical="top" wrapText="1"/>
    </xf>
    <xf numFmtId="0" fontId="15" fillId="15" borderId="1" xfId="0" applyFont="1" applyFill="1" applyBorder="1" applyAlignment="1">
      <alignment vertical="top" wrapText="1"/>
    </xf>
    <xf numFmtId="0" fontId="14" fillId="0" borderId="1" xfId="0" applyFont="1" applyBorder="1">
      <alignment vertical="top"/>
    </xf>
    <xf numFmtId="0" fontId="14" fillId="0" borderId="1" xfId="0" applyFont="1" applyBorder="1" applyAlignment="1">
      <alignment vertical="top" wrapText="1"/>
    </xf>
    <xf numFmtId="0" fontId="27" fillId="0" borderId="1" xfId="4" applyFont="1" applyBorder="1" applyAlignment="1">
      <alignment vertical="top"/>
    </xf>
    <xf numFmtId="0" fontId="24" fillId="0" borderId="1" xfId="0" applyFont="1" applyBorder="1" applyAlignment="1"/>
    <xf numFmtId="0" fontId="28" fillId="0" borderId="1" xfId="0" applyFont="1" applyBorder="1">
      <alignment vertical="top"/>
    </xf>
    <xf numFmtId="0" fontId="10" fillId="0" borderId="8" xfId="5" applyFont="1" applyBorder="1">
      <alignment vertical="top"/>
    </xf>
    <xf numFmtId="0" fontId="10" fillId="0" borderId="8" xfId="5" applyFont="1" applyBorder="1" applyProtection="1">
      <alignment vertical="top"/>
      <protection hidden="1"/>
    </xf>
    <xf numFmtId="0" fontId="8" fillId="0" borderId="8" xfId="2" applyFont="1" applyBorder="1" applyAlignment="1">
      <alignment horizontal="center" vertical="top"/>
    </xf>
    <xf numFmtId="0" fontId="30" fillId="0" borderId="0" xfId="0" applyFont="1">
      <alignment vertical="top"/>
    </xf>
    <xf numFmtId="0" fontId="10" fillId="0" borderId="1" xfId="0" applyFont="1" applyBorder="1">
      <alignment vertical="top"/>
    </xf>
    <xf numFmtId="0" fontId="1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Alignment="1"/>
    <xf numFmtId="0" fontId="3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0" fillId="0" borderId="1" xfId="0" applyFont="1" applyBorder="1">
      <alignment vertical="top"/>
    </xf>
    <xf numFmtId="0" fontId="11" fillId="13" borderId="1" xfId="0" applyFont="1" applyFill="1" applyBorder="1">
      <alignment vertical="top"/>
    </xf>
    <xf numFmtId="0" fontId="0" fillId="19" borderId="0" xfId="0" applyFill="1">
      <alignment vertical="top"/>
    </xf>
    <xf numFmtId="0" fontId="35" fillId="20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1" fillId="0" borderId="0" xfId="0" applyFont="1" applyAlignment="1"/>
    <xf numFmtId="0" fontId="10" fillId="0" borderId="1" xfId="0" applyFont="1" applyBorder="1" applyProtection="1">
      <alignment vertical="top"/>
      <protection hidden="1"/>
    </xf>
    <xf numFmtId="0" fontId="34" fillId="0" borderId="1" xfId="0" applyFont="1" applyBorder="1" applyAlignment="1"/>
    <xf numFmtId="0" fontId="0" fillId="0" borderId="1" xfId="0" applyBorder="1" applyAlignment="1">
      <alignment horizontal="center" vertical="top"/>
    </xf>
    <xf numFmtId="0" fontId="30" fillId="0" borderId="1" xfId="0" applyFont="1" applyBorder="1" applyAlignment="1">
      <alignment horizontal="center" vertical="top"/>
    </xf>
    <xf numFmtId="0" fontId="37" fillId="0" borderId="0" xfId="0" applyFont="1">
      <alignment vertical="top"/>
    </xf>
    <xf numFmtId="0" fontId="38" fillId="0" borderId="0" xfId="0" applyFo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38" fillId="0" borderId="1" xfId="0" applyFont="1" applyBorder="1">
      <alignment vertical="top"/>
    </xf>
    <xf numFmtId="0" fontId="41" fillId="0" borderId="0" xfId="0" applyFont="1">
      <alignment vertical="top"/>
    </xf>
    <xf numFmtId="0" fontId="11" fillId="21" borderId="0" xfId="0" applyFont="1" applyFill="1" applyAlignment="1">
      <alignment horizontal="left"/>
    </xf>
    <xf numFmtId="0" fontId="37" fillId="0" borderId="1" xfId="0" applyFont="1" applyBorder="1">
      <alignment vertical="top"/>
    </xf>
    <xf numFmtId="0" fontId="42" fillId="0" borderId="0" xfId="0" applyFont="1">
      <alignment vertical="top"/>
    </xf>
    <xf numFmtId="17" fontId="0" fillId="19" borderId="0" xfId="0" applyNumberFormat="1" applyFill="1">
      <alignment vertical="top"/>
    </xf>
    <xf numFmtId="0" fontId="10" fillId="18" borderId="8" xfId="5" applyFont="1" applyFill="1" applyBorder="1">
      <alignment vertical="top"/>
    </xf>
    <xf numFmtId="0" fontId="10" fillId="18" borderId="1" xfId="0" applyFont="1" applyFill="1" applyBorder="1">
      <alignment vertical="top"/>
    </xf>
    <xf numFmtId="0" fontId="0" fillId="0" borderId="1" xfId="0" applyBorder="1" applyAlignment="1"/>
    <xf numFmtId="0" fontId="11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0" fontId="11" fillId="1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7" fontId="11" fillId="0" borderId="1" xfId="6" applyNumberFormat="1" applyFont="1" applyBorder="1" applyAlignment="1">
      <alignment vertical="top"/>
    </xf>
    <xf numFmtId="167" fontId="0" fillId="0" borderId="0" xfId="6" applyNumberFormat="1" applyFont="1" applyAlignment="1">
      <alignment vertical="top"/>
    </xf>
    <xf numFmtId="167" fontId="28" fillId="0" borderId="1" xfId="6" applyNumberFormat="1" applyFont="1" applyBorder="1" applyAlignment="1">
      <alignment horizontal="center" vertical="center"/>
    </xf>
    <xf numFmtId="167" fontId="0" fillId="0" borderId="1" xfId="6" applyNumberFormat="1" applyFont="1" applyBorder="1" applyAlignment="1">
      <alignment horizontal="center" vertical="center"/>
    </xf>
    <xf numFmtId="0" fontId="3" fillId="13" borderId="18" xfId="0" applyFont="1" applyFill="1" applyBorder="1" applyAlignment="1">
      <alignment horizontal="left" vertical="top"/>
    </xf>
    <xf numFmtId="0" fontId="8" fillId="0" borderId="19" xfId="0" applyFont="1" applyBorder="1" applyAlignment="1">
      <alignment horizontal="left" vertical="top" wrapText="1"/>
    </xf>
    <xf numFmtId="0" fontId="0" fillId="0" borderId="19" xfId="0" applyBorder="1">
      <alignment vertical="top"/>
    </xf>
    <xf numFmtId="0" fontId="0" fillId="0" borderId="19" xfId="0" applyBorder="1" applyAlignment="1">
      <alignment vertical="top" wrapText="1"/>
    </xf>
    <xf numFmtId="0" fontId="21" fillId="0" borderId="19" xfId="4" applyBorder="1" applyAlignment="1">
      <alignment vertical="top"/>
    </xf>
    <xf numFmtId="0" fontId="46" fillId="0" borderId="19" xfId="0" applyFont="1" applyBorder="1" applyAlignment="1">
      <alignment horizontal="center" vertical="center" wrapText="1"/>
    </xf>
    <xf numFmtId="0" fontId="46" fillId="0" borderId="19" xfId="0" quotePrefix="1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/>
    </xf>
    <xf numFmtId="0" fontId="11" fillId="0" borderId="9" xfId="0" applyFont="1" applyBorder="1">
      <alignment vertical="top"/>
    </xf>
    <xf numFmtId="0" fontId="12" fillId="0" borderId="0" xfId="0" applyFont="1">
      <alignment vertical="top"/>
    </xf>
    <xf numFmtId="0" fontId="12" fillId="0" borderId="12" xfId="0" quotePrefix="1" applyFont="1" applyBorder="1" applyAlignment="1">
      <alignment horizontal="left"/>
    </xf>
    <xf numFmtId="0" fontId="21" fillId="0" borderId="13" xfId="4" applyFill="1" applyBorder="1" applyAlignment="1">
      <alignment horizontal="left" vertical="top"/>
    </xf>
    <xf numFmtId="0" fontId="21" fillId="0" borderId="13" xfId="4" applyFill="1" applyBorder="1" applyAlignment="1">
      <alignment wrapText="1"/>
    </xf>
    <xf numFmtId="0" fontId="21" fillId="0" borderId="13" xfId="4" applyFill="1" applyBorder="1" applyAlignment="1">
      <alignment vertical="center" wrapText="1"/>
    </xf>
    <xf numFmtId="0" fontId="21" fillId="0" borderId="13" xfId="4" applyFill="1" applyBorder="1" applyAlignment="1">
      <alignment vertical="top"/>
    </xf>
    <xf numFmtId="0" fontId="12" fillId="0" borderId="15" xfId="0" quotePrefix="1" applyFont="1" applyBorder="1" applyAlignment="1">
      <alignment horizontal="left"/>
    </xf>
    <xf numFmtId="0" fontId="21" fillId="0" borderId="16" xfId="4" applyFill="1" applyBorder="1" applyAlignment="1">
      <alignment vertical="center" wrapText="1"/>
    </xf>
    <xf numFmtId="0" fontId="11" fillId="0" borderId="10" xfId="0" applyFont="1" applyBorder="1">
      <alignment vertical="top"/>
    </xf>
    <xf numFmtId="166" fontId="11" fillId="0" borderId="10" xfId="0" applyNumberFormat="1" applyFont="1" applyBorder="1">
      <alignment vertical="top"/>
    </xf>
    <xf numFmtId="0" fontId="3" fillId="0" borderId="10" xfId="0" applyFont="1" applyBorder="1" applyAlignment="1">
      <alignment horizontal="left" vertical="top"/>
    </xf>
    <xf numFmtId="49" fontId="11" fillId="0" borderId="10" xfId="0" applyNumberFormat="1" applyFont="1" applyBorder="1">
      <alignment vertical="top"/>
    </xf>
    <xf numFmtId="0" fontId="11" fillId="0" borderId="10" xfId="0" applyFont="1" applyBorder="1" applyAlignment="1">
      <alignment horizontal="center" vertical="top" wrapText="1"/>
    </xf>
    <xf numFmtId="0" fontId="11" fillId="0" borderId="10" xfId="0" applyFont="1" applyBorder="1" applyAlignment="1">
      <alignment vertical="top" wrapText="1"/>
    </xf>
    <xf numFmtId="0" fontId="11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>
      <alignment vertical="top"/>
    </xf>
    <xf numFmtId="0" fontId="8" fillId="0" borderId="10" xfId="5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top"/>
    </xf>
    <xf numFmtId="0" fontId="12" fillId="0" borderId="10" xfId="0" applyFont="1" applyBorder="1">
      <alignment vertical="top"/>
    </xf>
    <xf numFmtId="166" fontId="12" fillId="0" borderId="10" xfId="0" applyNumberFormat="1" applyFont="1" applyBorder="1">
      <alignment vertical="top"/>
    </xf>
    <xf numFmtId="14" fontId="12" fillId="0" borderId="10" xfId="0" applyNumberFormat="1" applyFont="1" applyBorder="1">
      <alignment vertical="top"/>
    </xf>
    <xf numFmtId="0" fontId="12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14" fontId="12" fillId="0" borderId="0" xfId="0" applyNumberFormat="1" applyFont="1">
      <alignment vertical="top"/>
    </xf>
    <xf numFmtId="0" fontId="35" fillId="0" borderId="13" xfId="0" applyFon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166" fontId="35" fillId="0" borderId="13" xfId="0" applyNumberFormat="1" applyFont="1" applyBorder="1" applyAlignment="1">
      <alignment horizontal="left" wrapText="1"/>
    </xf>
    <xf numFmtId="165" fontId="12" fillId="0" borderId="13" xfId="0" applyNumberFormat="1" applyFont="1" applyBorder="1" applyAlignment="1">
      <alignment horizontal="left"/>
    </xf>
    <xf numFmtId="0" fontId="28" fillId="0" borderId="13" xfId="0" applyFont="1" applyBorder="1">
      <alignment vertical="top"/>
    </xf>
    <xf numFmtId="0" fontId="12" fillId="0" borderId="13" xfId="0" applyFont="1" applyBorder="1" applyAlignment="1">
      <alignment horizontal="left"/>
    </xf>
    <xf numFmtId="49" fontId="35" fillId="0" borderId="13" xfId="0" quotePrefix="1" applyNumberFormat="1" applyFont="1" applyBorder="1" applyAlignment="1">
      <alignment horizontal="left" wrapText="1"/>
    </xf>
    <xf numFmtId="49" fontId="28" fillId="0" borderId="13" xfId="0" applyNumberFormat="1" applyFont="1" applyBorder="1">
      <alignment vertical="top"/>
    </xf>
    <xf numFmtId="0" fontId="36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14" fontId="35" fillId="0" borderId="13" xfId="0" applyNumberFormat="1" applyFont="1" applyBorder="1" applyAlignment="1">
      <alignment horizontal="left" wrapText="1"/>
    </xf>
    <xf numFmtId="14" fontId="12" fillId="0" borderId="13" xfId="0" applyNumberFormat="1" applyFont="1" applyBorder="1" applyAlignment="1">
      <alignment horizontal="left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35" fillId="0" borderId="13" xfId="0" quotePrefix="1" applyFont="1" applyBorder="1" applyAlignment="1">
      <alignment horizontal="left" wrapText="1"/>
    </xf>
    <xf numFmtId="0" fontId="12" fillId="0" borderId="13" xfId="0" quotePrefix="1" applyFont="1" applyBorder="1" applyAlignment="1">
      <alignment horizontal="left"/>
    </xf>
    <xf numFmtId="0" fontId="37" fillId="0" borderId="13" xfId="0" applyFont="1" applyBorder="1" applyAlignment="1">
      <alignment horizontal="left"/>
    </xf>
    <xf numFmtId="49" fontId="35" fillId="0" borderId="13" xfId="0" applyNumberFormat="1" applyFont="1" applyBorder="1" applyAlignment="1">
      <alignment horizontal="left" wrapText="1"/>
    </xf>
    <xf numFmtId="0" fontId="21" fillId="0" borderId="13" xfId="4" applyFill="1" applyBorder="1" applyAlignment="1">
      <alignment horizontal="left" wrapText="1"/>
    </xf>
    <xf numFmtId="0" fontId="31" fillId="0" borderId="13" xfId="0" applyFont="1" applyBorder="1" applyAlignment="1">
      <alignment horizontal="left"/>
    </xf>
    <xf numFmtId="0" fontId="43" fillId="0" borderId="13" xfId="0" applyFont="1" applyBorder="1" applyAlignment="1">
      <alignment horizontal="left" wrapText="1"/>
    </xf>
    <xf numFmtId="166" fontId="12" fillId="0" borderId="13" xfId="0" applyNumberFormat="1" applyFont="1" applyBorder="1" applyAlignment="1">
      <alignment horizontal="left"/>
    </xf>
    <xf numFmtId="0" fontId="2" fillId="0" borderId="13" xfId="0" quotePrefix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44" fillId="0" borderId="13" xfId="0" applyFont="1" applyBorder="1" applyAlignment="1">
      <alignment horizontal="left"/>
    </xf>
    <xf numFmtId="49" fontId="2" fillId="0" borderId="13" xfId="0" applyNumberFormat="1" applyFont="1" applyBorder="1" applyAlignment="1">
      <alignment horizontal="left" vertical="top"/>
    </xf>
    <xf numFmtId="0" fontId="2" fillId="0" borderId="13" xfId="0" applyFont="1" applyBorder="1" applyAlignment="1">
      <alignment horizontal="left"/>
    </xf>
    <xf numFmtId="0" fontId="44" fillId="0" borderId="13" xfId="0" applyFont="1" applyBorder="1">
      <alignment vertical="top"/>
    </xf>
    <xf numFmtId="12" fontId="44" fillId="0" borderId="13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0" fontId="0" fillId="0" borderId="13" xfId="0" applyBorder="1">
      <alignment vertical="top"/>
    </xf>
    <xf numFmtId="49" fontId="0" fillId="0" borderId="13" xfId="0" applyNumberFormat="1" applyBorder="1" applyAlignment="1">
      <alignment horizontal="left"/>
    </xf>
    <xf numFmtId="49" fontId="2" fillId="0" borderId="13" xfId="0" applyNumberFormat="1" applyFont="1" applyBorder="1" applyAlignment="1"/>
    <xf numFmtId="0" fontId="45" fillId="0" borderId="13" xfId="0" applyFont="1" applyBorder="1" applyAlignment="1"/>
    <xf numFmtId="0" fontId="2" fillId="0" borderId="13" xfId="0" applyFont="1" applyBorder="1" applyAlignment="1">
      <alignment horizontal="left" vertical="top"/>
    </xf>
    <xf numFmtId="0" fontId="12" fillId="0" borderId="16" xfId="0" applyFont="1" applyBorder="1" applyAlignment="1">
      <alignment horizontal="left"/>
    </xf>
    <xf numFmtId="0" fontId="0" fillId="0" borderId="16" xfId="0" applyBorder="1" applyAlignment="1">
      <alignment horizontal="left"/>
    </xf>
    <xf numFmtId="166" fontId="35" fillId="0" borderId="16" xfId="0" applyNumberFormat="1" applyFont="1" applyBorder="1" applyAlignment="1">
      <alignment horizontal="left" wrapText="1"/>
    </xf>
    <xf numFmtId="166" fontId="12" fillId="0" borderId="16" xfId="0" applyNumberFormat="1" applyFont="1" applyBorder="1" applyAlignment="1">
      <alignment horizontal="left"/>
    </xf>
    <xf numFmtId="165" fontId="12" fillId="0" borderId="16" xfId="0" applyNumberFormat="1" applyFont="1" applyBorder="1" applyAlignment="1">
      <alignment horizontal="left"/>
    </xf>
    <xf numFmtId="0" fontId="28" fillId="0" borderId="16" xfId="0" applyFont="1" applyBorder="1">
      <alignment vertical="top"/>
    </xf>
    <xf numFmtId="0" fontId="2" fillId="0" borderId="16" xfId="0" applyFont="1" applyBorder="1" applyAlignment="1">
      <alignment horizontal="left" vertical="top"/>
    </xf>
    <xf numFmtId="49" fontId="2" fillId="0" borderId="16" xfId="0" applyNumberFormat="1" applyFont="1" applyBorder="1" applyAlignment="1">
      <alignment horizontal="left"/>
    </xf>
    <xf numFmtId="0" fontId="35" fillId="0" borderId="16" xfId="0" applyFont="1" applyBorder="1" applyAlignment="1">
      <alignment horizontal="left" wrapText="1"/>
    </xf>
    <xf numFmtId="0" fontId="0" fillId="0" borderId="16" xfId="0" applyBorder="1" applyAlignment="1">
      <alignment horizontal="left" vertical="top"/>
    </xf>
    <xf numFmtId="0" fontId="36" fillId="0" borderId="16" xfId="0" applyFont="1" applyBorder="1" applyAlignment="1">
      <alignment horizontal="left"/>
    </xf>
    <xf numFmtId="12" fontId="44" fillId="0" borderId="16" xfId="0" applyNumberFormat="1" applyFont="1" applyBorder="1" applyAlignment="1">
      <alignment horizontal="left"/>
    </xf>
    <xf numFmtId="14" fontId="12" fillId="0" borderId="16" xfId="0" applyNumberFormat="1" applyFont="1" applyBorder="1" applyAlignment="1">
      <alignment horizontal="left"/>
    </xf>
    <xf numFmtId="49" fontId="0" fillId="0" borderId="16" xfId="0" applyNumberFormat="1" applyBorder="1" applyAlignment="1">
      <alignment horizontal="left"/>
    </xf>
    <xf numFmtId="0" fontId="12" fillId="0" borderId="17" xfId="0" applyFont="1" applyBorder="1" applyAlignment="1">
      <alignment horizontal="left"/>
    </xf>
    <xf numFmtId="49" fontId="12" fillId="0" borderId="0" xfId="0" applyNumberFormat="1" applyFont="1">
      <alignment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44" fillId="0" borderId="0" xfId="0" applyFont="1">
      <alignment vertical="top"/>
    </xf>
    <xf numFmtId="166" fontId="12" fillId="0" borderId="0" xfId="0" applyNumberFormat="1" applyFont="1">
      <alignment vertical="top"/>
    </xf>
    <xf numFmtId="0" fontId="12" fillId="13" borderId="12" xfId="0" quotePrefix="1" applyFont="1" applyFill="1" applyBorder="1" applyAlignment="1">
      <alignment horizontal="left"/>
    </xf>
    <xf numFmtId="0" fontId="12" fillId="13" borderId="13" xfId="0" applyFont="1" applyFill="1" applyBorder="1" applyAlignment="1">
      <alignment horizontal="left"/>
    </xf>
    <xf numFmtId="166" fontId="35" fillId="13" borderId="13" xfId="0" applyNumberFormat="1" applyFont="1" applyFill="1" applyBorder="1" applyAlignment="1">
      <alignment horizontal="left" wrapText="1"/>
    </xf>
    <xf numFmtId="166" fontId="12" fillId="13" borderId="13" xfId="0" applyNumberFormat="1" applyFont="1" applyFill="1" applyBorder="1" applyAlignment="1">
      <alignment horizontal="left"/>
    </xf>
    <xf numFmtId="165" fontId="12" fillId="13" borderId="13" xfId="0" applyNumberFormat="1" applyFont="1" applyFill="1" applyBorder="1" applyAlignment="1">
      <alignment horizontal="left"/>
    </xf>
    <xf numFmtId="0" fontId="28" fillId="13" borderId="13" xfId="0" applyFont="1" applyFill="1" applyBorder="1">
      <alignment vertical="top"/>
    </xf>
    <xf numFmtId="0" fontId="2" fillId="13" borderId="13" xfId="0" quotePrefix="1" applyFont="1" applyFill="1" applyBorder="1" applyAlignment="1">
      <alignment horizontal="left" vertical="top"/>
    </xf>
    <xf numFmtId="0" fontId="35" fillId="13" borderId="13" xfId="0" applyFont="1" applyFill="1" applyBorder="1" applyAlignment="1">
      <alignment horizontal="left" wrapText="1"/>
    </xf>
    <xf numFmtId="0" fontId="21" fillId="13" borderId="13" xfId="4" applyFill="1" applyBorder="1" applyAlignment="1">
      <alignment horizontal="left" vertical="top"/>
    </xf>
    <xf numFmtId="0" fontId="0" fillId="13" borderId="13" xfId="0" applyFill="1" applyBorder="1" applyAlignment="1">
      <alignment horizontal="left" vertical="top"/>
    </xf>
    <xf numFmtId="49" fontId="28" fillId="13" borderId="13" xfId="0" applyNumberFormat="1" applyFont="1" applyFill="1" applyBorder="1">
      <alignment vertical="top"/>
    </xf>
    <xf numFmtId="0" fontId="36" fillId="13" borderId="13" xfId="0" applyFont="1" applyFill="1" applyBorder="1" applyAlignment="1">
      <alignment horizontal="left"/>
    </xf>
    <xf numFmtId="0" fontId="44" fillId="13" borderId="13" xfId="0" applyFont="1" applyFill="1" applyBorder="1" applyAlignment="1">
      <alignment horizontal="left"/>
    </xf>
    <xf numFmtId="14" fontId="12" fillId="13" borderId="13" xfId="0" applyNumberFormat="1" applyFont="1" applyFill="1" applyBorder="1" applyAlignment="1">
      <alignment horizontal="left"/>
    </xf>
    <xf numFmtId="0" fontId="0" fillId="13" borderId="13" xfId="0" applyFill="1" applyBorder="1" applyAlignment="1">
      <alignment horizontal="left"/>
    </xf>
    <xf numFmtId="166" fontId="35" fillId="13" borderId="13" xfId="0" quotePrefix="1" applyNumberFormat="1" applyFont="1" applyFill="1" applyBorder="1" applyAlignment="1">
      <alignment horizontal="left" wrapText="1"/>
    </xf>
    <xf numFmtId="0" fontId="12" fillId="13" borderId="13" xfId="0" applyFont="1" applyFill="1" applyBorder="1" applyAlignment="1">
      <alignment horizontal="center"/>
    </xf>
    <xf numFmtId="0" fontId="12" fillId="13" borderId="14" xfId="0" applyFont="1" applyFill="1" applyBorder="1" applyAlignment="1">
      <alignment horizontal="left"/>
    </xf>
    <xf numFmtId="0" fontId="12" fillId="13" borderId="0" xfId="0" applyFont="1" applyFill="1">
      <alignment vertical="top"/>
    </xf>
    <xf numFmtId="0" fontId="8" fillId="16" borderId="19" xfId="0" applyFont="1" applyFill="1" applyBorder="1" applyAlignment="1">
      <alignment horizontal="center" vertical="top" wrapText="1"/>
    </xf>
    <xf numFmtId="0" fontId="13" fillId="8" borderId="0" xfId="0" applyFont="1" applyFill="1" applyAlignment="1">
      <alignment horizontal="center" vertical="top"/>
    </xf>
    <xf numFmtId="0" fontId="8" fillId="15" borderId="1" xfId="0" applyFont="1" applyFill="1" applyBorder="1" applyAlignment="1">
      <alignment horizontal="center" vertical="top" wrapText="1"/>
    </xf>
    <xf numFmtId="0" fontId="8" fillId="0" borderId="0" xfId="2" applyFont="1" applyAlignment="1" applyProtection="1">
      <alignment horizontal="center" vertical="top"/>
      <protection hidden="1"/>
    </xf>
    <xf numFmtId="0" fontId="30" fillId="0" borderId="2" xfId="0" applyFont="1" applyBorder="1" applyAlignment="1">
      <alignment horizontal="center" vertical="top"/>
    </xf>
    <xf numFmtId="0" fontId="30" fillId="0" borderId="4" xfId="0" applyFont="1" applyBorder="1" applyAlignment="1">
      <alignment horizontal="center" vertical="top"/>
    </xf>
    <xf numFmtId="0" fontId="30" fillId="0" borderId="1" xfId="0" applyFont="1" applyBorder="1" applyAlignment="1">
      <alignment horizontal="center" vertical="top"/>
    </xf>
    <xf numFmtId="0" fontId="24" fillId="14" borderId="2" xfId="0" applyFont="1" applyFill="1" applyBorder="1" applyAlignment="1">
      <alignment horizontal="center" wrapText="1"/>
    </xf>
    <xf numFmtId="0" fontId="24" fillId="14" borderId="3" xfId="0" applyFont="1" applyFill="1" applyBorder="1" applyAlignment="1">
      <alignment horizontal="center" wrapText="1"/>
    </xf>
    <xf numFmtId="0" fontId="8" fillId="17" borderId="5" xfId="0" applyFont="1" applyFill="1" applyBorder="1" applyAlignment="1">
      <alignment horizontal="center" vertical="top" wrapText="1"/>
    </xf>
    <xf numFmtId="0" fontId="8" fillId="17" borderId="6" xfId="0" applyFont="1" applyFill="1" applyBorder="1" applyAlignment="1">
      <alignment horizontal="center" vertical="top" wrapText="1"/>
    </xf>
    <xf numFmtId="0" fontId="8" fillId="17" borderId="7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</cellXfs>
  <cellStyles count="7">
    <cellStyle name="*unknown*" xfId="1" xr:uid="{00000000-0005-0000-0000-000000000000}"/>
    <cellStyle name="Comma" xfId="6" builtinId="3"/>
    <cellStyle name="Excel Built-in Excel Built-in Normal" xfId="2" xr:uid="{00000000-0005-0000-0000-000001000000}"/>
    <cellStyle name="Excel Built-in Normal 2" xfId="3" xr:uid="{00000000-0005-0000-0000-000002000000}"/>
    <cellStyle name="Hyperlink" xfId="4" builtinId="8"/>
    <cellStyle name="Normal" xfId="0" builtinId="0"/>
    <cellStyle name="Normal 2" xfId="5" xr:uid="{203E4427-9E3C-4D81-BD98-7619D99E2100}"/>
  </cellStyles>
  <dxfs count="1">
    <dxf>
      <font>
        <b val="0"/>
        <i val="0"/>
        <condense val="0"/>
        <extend val="0"/>
        <color indexed="17"/>
      </font>
      <fill>
        <patternFill patternType="solid">
          <fgColor indexed="10"/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6EFCE"/>
      <rgbColor rgb="00660066"/>
      <rgbColor rgb="00FF8080"/>
      <rgbColor rgb="000066CC"/>
      <rgbColor rgb="00CCCCFF"/>
      <rgbColor rgb="00000080"/>
      <rgbColor rgb="00FF00FF"/>
      <rgbColor rgb="00FFC000"/>
      <rgbColor rgb="0000FFFF"/>
      <rgbColor rgb="00800080"/>
      <rgbColor rgb="00800000"/>
      <rgbColor rgb="00008080"/>
      <rgbColor rgb="000000FF"/>
      <rgbColor rgb="0000CCFF"/>
      <rgbColor rgb="00DCE6F2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17375E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347162</xdr:colOff>
      <xdr:row>9</xdr:row>
      <xdr:rowOff>34520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A3B80-8C26-EBF1-AC35-87C7514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070" y="365760"/>
          <a:ext cx="5216342" cy="265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WIKA%20MIDDLE%20EAST%20FZE\Reception\Contact%20Details%20WIKA%20MENAT\MEA%20Contact%20Details%20-%20rev%2011.xlsx" TargetMode="External"/><Relationship Id="rId1" Type="http://schemas.openxmlformats.org/officeDocument/2006/relationships/externalLinkPath" Target="/AEJEA1-Office/WIKA%20MIDDLE%20EAST%20FZE/Reception/Contact%20Details%20WIKA%20MENAT/MEA%20Contact%20Details%20-%20rev%20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HR\32_EMEA\MENAT_WIKA_Dubai\SHARED%20FOLDER\HR%20Software%20WIKA%20MEA%20-%20ZingHR\Template%20ZingHR\HR_Core_-_Employee_Master_Data_-_Maintenance_(sorted_by_creation_date)_20230829_11_20_58_AM.xlsx" TargetMode="External"/><Relationship Id="rId1" Type="http://schemas.openxmlformats.org/officeDocument/2006/relationships/externalLinkPath" Target="HR_Core_-_Employee_Master_Data_-_Maintenance_(sorted_by_creation_date)_20230829_11_20_58_A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WIKA%20MIDDLE%20EAST%20FZE\Reception\1.%20WME%202023%20Employees%20Profile.xlsx" TargetMode="External"/><Relationship Id="rId1" Type="http://schemas.openxmlformats.org/officeDocument/2006/relationships/externalLinkPath" Target="/AEJEA1-Office/WIKA%20MIDDLE%20EAST%20FZE/Reception/1.%20WME%202023%20Employees%20Profi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HR-External\Employee%20list\Employees%20Profile_10112022.xlsx" TargetMode="External"/><Relationship Id="rId1" Type="http://schemas.openxmlformats.org/officeDocument/2006/relationships/externalLinkPath" Target="/AEJEA1-Office/HR-External/Employee%20list/Employees%20Profile_1011202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WIKA%20MIDDLE%20EAST%20FZE\Reception\2.%20WSA%20%20TST%202023%20Employees%20Profile.xlsx" TargetMode="External"/><Relationship Id="rId1" Type="http://schemas.openxmlformats.org/officeDocument/2006/relationships/externalLinkPath" Target="/AEJEA1-Office/WIKA%20MIDDLE%20EAST%20FZE/Reception/2.%20WSA%20%20TST%202023%20Employees%20Profil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HR\Leave%20Data\Leave%20Calendar%202024.xlsx" TargetMode="External"/><Relationship Id="rId1" Type="http://schemas.openxmlformats.org/officeDocument/2006/relationships/externalLinkPath" Target="/AEJEA1-Office/HR/Leave%20Data/Leave%20Calendar%2020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AEJEA1-Office\HR\1.%20Salary%20Structure_WME\2024\CS%20Data%20Work_2024.xlsx" TargetMode="External"/><Relationship Id="rId1" Type="http://schemas.openxmlformats.org/officeDocument/2006/relationships/externalLinkPath" Target="/AEJEA1-Office/HR/1.%20Salary%20Structure_WME/2024/CS%20Data%20Work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KA ME"/>
      <sheetName val="Saudi Arabia"/>
      <sheetName val="Near East"/>
      <sheetName val="Turkey"/>
    </sheetNames>
    <sheetDataSet>
      <sheetData sheetId="0">
        <row r="3">
          <cell r="C3" t="str">
            <v>Abbas Syed</v>
          </cell>
          <cell r="D3" t="str">
            <v>00971 (56) 644 3113</v>
          </cell>
          <cell r="E3" t="str">
            <v>Abbas.Syed@wika.com</v>
          </cell>
        </row>
        <row r="4">
          <cell r="C4" t="str">
            <v>Abdul Rehman Sabir</v>
          </cell>
          <cell r="D4" t="str">
            <v>00971 (54) 792 3154</v>
          </cell>
          <cell r="E4" t="str">
            <v>AbdulRehman.Sabir@wika.com</v>
          </cell>
        </row>
        <row r="5">
          <cell r="C5" t="str">
            <v>Abid Ali</v>
          </cell>
          <cell r="D5" t="str">
            <v>00971 (55) 6926094</v>
          </cell>
          <cell r="E5" t="str">
            <v>Abid.Ali@wika.com</v>
          </cell>
        </row>
        <row r="6">
          <cell r="C6" t="str">
            <v>Ahmed Azab</v>
          </cell>
          <cell r="D6" t="str">
            <v>00971 (50) 1680225</v>
          </cell>
          <cell r="E6" t="str">
            <v>Ahmed.Azab@wika.com</v>
          </cell>
        </row>
        <row r="7">
          <cell r="C7" t="str">
            <v>Amar Misquitta</v>
          </cell>
          <cell r="D7" t="str">
            <v>00971 (55) 865 7287</v>
          </cell>
          <cell r="E7" t="str">
            <v>Amar.Misquitta@wika.com</v>
          </cell>
        </row>
        <row r="8">
          <cell r="C8" t="str">
            <v>Anam Kolkar</v>
          </cell>
          <cell r="D8" t="str">
            <v>00971 (55) 745 5954</v>
          </cell>
          <cell r="E8" t="str">
            <v>Anam.Kolkar@wika.com</v>
          </cell>
        </row>
        <row r="9">
          <cell r="C9" t="str">
            <v>Arshad Hussain</v>
          </cell>
          <cell r="D9" t="str">
            <v>00971 (50) 652 0160</v>
          </cell>
          <cell r="E9"/>
        </row>
        <row r="10">
          <cell r="C10" t="str">
            <v>Arun D'silva</v>
          </cell>
          <cell r="D10" t="str">
            <v>00971 (55) 437 2355</v>
          </cell>
          <cell r="E10"/>
        </row>
        <row r="11">
          <cell r="C11" t="str">
            <v>Asha Suresh</v>
          </cell>
          <cell r="D11" t="str">
            <v>00971 (55) 5283899</v>
          </cell>
          <cell r="E11" t="str">
            <v>asha.suresh@wika.com</v>
          </cell>
        </row>
        <row r="12">
          <cell r="C12" t="str">
            <v>Ashik Elahei</v>
          </cell>
          <cell r="D12" t="str">
            <v>00974 3345 6073</v>
          </cell>
          <cell r="E12" t="str">
            <v>Ashik.Elahei@wika.com</v>
          </cell>
        </row>
        <row r="13">
          <cell r="C13" t="str">
            <v>Bharath Kumar</v>
          </cell>
          <cell r="D13" t="str">
            <v>00971 (50)986 4171</v>
          </cell>
          <cell r="E13" t="str">
            <v>Bharath.Kumar@wika.com</v>
          </cell>
        </row>
        <row r="14">
          <cell r="C14" t="str">
            <v>Bindu Kishore</v>
          </cell>
          <cell r="D14" t="str">
            <v>00971 (50) 421 0639</v>
          </cell>
          <cell r="E14" t="str">
            <v>Bindu.Kishore@wika.com</v>
          </cell>
        </row>
        <row r="15">
          <cell r="C15" t="str">
            <v>Dattatray Patil</v>
          </cell>
          <cell r="D15" t="str">
            <v>00971 (52) 574 6059</v>
          </cell>
          <cell r="E15"/>
        </row>
        <row r="16">
          <cell r="C16" t="str">
            <v>Esan Mansoori</v>
          </cell>
          <cell r="D16" t="str">
            <v>00971 (56) 916 5902</v>
          </cell>
          <cell r="E16"/>
        </row>
        <row r="17">
          <cell r="C17" t="str">
            <v>Gaurav Kumar</v>
          </cell>
          <cell r="D17" t="str">
            <v>00971 (50) 658 4187</v>
          </cell>
          <cell r="E17" t="str">
            <v>Gaurav.Kumar@wika.com</v>
          </cell>
        </row>
        <row r="18">
          <cell r="C18" t="str">
            <v>Gireesh Udayakumar</v>
          </cell>
          <cell r="D18" t="str">
            <v>00971 (52) 703 8433</v>
          </cell>
          <cell r="E18" t="str">
            <v>gireesh.udayakumar@wika.com</v>
          </cell>
        </row>
        <row r="19">
          <cell r="C19" t="str">
            <v>Harshal Shah</v>
          </cell>
          <cell r="D19" t="str">
            <v xml:space="preserve">00971 (50) 552 8978 </v>
          </cell>
          <cell r="E19" t="str">
            <v>Harshal.Shah@wika.com</v>
          </cell>
        </row>
        <row r="20">
          <cell r="C20" t="str">
            <v>Hyder Syed</v>
          </cell>
          <cell r="D20" t="str">
            <v>00971 (50) 650 2898</v>
          </cell>
          <cell r="E20" t="str">
            <v>Hyder.Syed@wika.com</v>
          </cell>
        </row>
        <row r="21">
          <cell r="C21" t="str">
            <v>Ijas Kattramvally</v>
          </cell>
          <cell r="D21" t="str">
            <v>00971 (56) 5057488</v>
          </cell>
          <cell r="E21" t="str">
            <v>Ijas.Katramvally@wika.com</v>
          </cell>
        </row>
        <row r="22">
          <cell r="C22" t="str">
            <v>Jayant Patil</v>
          </cell>
          <cell r="D22" t="str">
            <v>00971 (55) 158 3938</v>
          </cell>
          <cell r="E22" t="str">
            <v>wikacal.me@wika.com</v>
          </cell>
        </row>
        <row r="23">
          <cell r="C23" t="str">
            <v>JB1 Conference Room</v>
          </cell>
          <cell r="D23"/>
          <cell r="E23"/>
        </row>
        <row r="24">
          <cell r="C24" t="str">
            <v>JB2 Conference Room</v>
          </cell>
          <cell r="D24"/>
          <cell r="E24"/>
        </row>
        <row r="25">
          <cell r="C25" t="str">
            <v>Johnson Lobo</v>
          </cell>
          <cell r="D25" t="str">
            <v>00971 (50) 943 5965</v>
          </cell>
          <cell r="E25" t="str">
            <v>Johnson.Lobo@wika.com</v>
          </cell>
        </row>
        <row r="26">
          <cell r="C26" t="str">
            <v>Kishor Choudhary</v>
          </cell>
          <cell r="D26" t="str">
            <v>00971 (56) 9732765</v>
          </cell>
          <cell r="E26"/>
        </row>
        <row r="27">
          <cell r="C27" t="str">
            <v>Kenyraj Rajayan</v>
          </cell>
          <cell r="D27" t="str">
            <v>0091 9840289255</v>
          </cell>
          <cell r="E27" t="str">
            <v>Kenyraj.Rajayan@wika.com</v>
          </cell>
        </row>
        <row r="28">
          <cell r="C28" t="str">
            <v>Kunal Matre</v>
          </cell>
          <cell r="D28" t="str">
            <v>00971 (50) 552 3381</v>
          </cell>
          <cell r="E28"/>
        </row>
        <row r="29">
          <cell r="C29" t="str">
            <v>Mahtab Alam</v>
          </cell>
          <cell r="D29" t="str">
            <v>00971 (55) 921 3715</v>
          </cell>
          <cell r="E29"/>
        </row>
        <row r="30">
          <cell r="C30" t="str">
            <v>Mansi Damani</v>
          </cell>
          <cell r="D30" t="str">
            <v>00971 (52) 5395630</v>
          </cell>
          <cell r="E30" t="str">
            <v>Mansi.Damani@wika.com</v>
          </cell>
        </row>
        <row r="31">
          <cell r="C31" t="str">
            <v>Mary Rodriguez</v>
          </cell>
          <cell r="D31" t="str">
            <v>00971 (50) 602 6277</v>
          </cell>
          <cell r="E31" t="str">
            <v>Mary.Rodriguez@wika.com</v>
          </cell>
        </row>
        <row r="32">
          <cell r="C32" t="str">
            <v>Maulik Vyas</v>
          </cell>
          <cell r="D32" t="str">
            <v>00971 (56) 644 3754</v>
          </cell>
          <cell r="E32" t="str">
            <v>Maulik.Vyas@wika.com</v>
          </cell>
        </row>
        <row r="33">
          <cell r="C33" t="str">
            <v>Mohamed Arifulla Sharief</v>
          </cell>
          <cell r="D33" t="str">
            <v>00965 997 70243</v>
          </cell>
          <cell r="E33" t="str">
            <v>Mohamed.Arifulla@wika.com</v>
          </cell>
        </row>
        <row r="34">
          <cell r="C34" t="str">
            <v>Mohammed Ali</v>
          </cell>
          <cell r="D34" t="str">
            <v>00971 (54) 9949798</v>
          </cell>
          <cell r="E34" t="str">
            <v>Mohammed.Ali@wika.com</v>
          </cell>
        </row>
        <row r="35">
          <cell r="C35" t="str">
            <v>Mukesh Kumar</v>
          </cell>
          <cell r="D35" t="str">
            <v xml:space="preserve">00971 (56) 524 3116     </v>
          </cell>
          <cell r="E35" t="str">
            <v>Mukesh.Kumar@wika.com</v>
          </cell>
        </row>
        <row r="36">
          <cell r="C36" t="str">
            <v>Nadeem Ahmed</v>
          </cell>
          <cell r="D36" t="str">
            <v>00971 (56) 380 2155</v>
          </cell>
          <cell r="E36" t="str">
            <v>Nadeem.Ahmed@wika.com</v>
          </cell>
        </row>
        <row r="37">
          <cell r="C37" t="str">
            <v>Niyazul Haque</v>
          </cell>
          <cell r="D37" t="str">
            <v>00971 (50) 7063632</v>
          </cell>
          <cell r="E37"/>
        </row>
        <row r="38">
          <cell r="C38" t="str">
            <v>Omkar Parkar</v>
          </cell>
          <cell r="D38" t="str">
            <v>00971 (58) 9784837</v>
          </cell>
          <cell r="E38"/>
        </row>
        <row r="39">
          <cell r="C39" t="str">
            <v>Payal Manikpuri</v>
          </cell>
          <cell r="D39" t="str">
            <v>00971 (50) 88145855</v>
          </cell>
          <cell r="E39" t="str">
            <v>payal.manikpuri@wika.com</v>
          </cell>
        </row>
        <row r="40">
          <cell r="C40" t="str">
            <v>Peer Baksh</v>
          </cell>
          <cell r="D40" t="str">
            <v>00971 (56)  227 1495</v>
          </cell>
          <cell r="E40"/>
        </row>
        <row r="41">
          <cell r="C41" t="str">
            <v>Rajeev Nair</v>
          </cell>
          <cell r="D41" t="str">
            <v>00971 (55) 8323114</v>
          </cell>
          <cell r="E41" t="str">
            <v>Rajeev.Nair@wika.com</v>
          </cell>
        </row>
        <row r="42">
          <cell r="C42" t="str">
            <v>Ranjit Gupte</v>
          </cell>
          <cell r="D42" t="str">
            <v xml:space="preserve">00971 (50) 759 0332 </v>
          </cell>
          <cell r="E42" t="str">
            <v>Ranjit.Gupte@wika.com</v>
          </cell>
        </row>
        <row r="43">
          <cell r="C43" t="str">
            <v>Ranjit Kumar</v>
          </cell>
          <cell r="D43" t="str">
            <v>00971 (56) 3952201</v>
          </cell>
          <cell r="E43"/>
        </row>
        <row r="44">
          <cell r="C44" t="str">
            <v>Rahul Goswami</v>
          </cell>
          <cell r="D44" t="str">
            <v>00971 (54) 9949795</v>
          </cell>
          <cell r="E44" t="str">
            <v>Rahul.Goswami@wika.com</v>
          </cell>
        </row>
        <row r="45">
          <cell r="C45" t="str">
            <v>Salman Muhammad</v>
          </cell>
          <cell r="D45" t="str">
            <v>00923 143153128</v>
          </cell>
          <cell r="E45" t="str">
            <v>Salman. Muhammad@wika.com</v>
          </cell>
        </row>
        <row r="46">
          <cell r="C46" t="str">
            <v>Samdani Hassan</v>
          </cell>
          <cell r="D46" t="str">
            <v>00971 (56) 5347867</v>
          </cell>
          <cell r="E46" t="str">
            <v>Samdani.Hasan@wika.com</v>
          </cell>
        </row>
        <row r="47">
          <cell r="C47" t="str">
            <v>Sameer Shabbir</v>
          </cell>
          <cell r="D47" t="str">
            <v>00974 5070 1549</v>
          </cell>
          <cell r="E47" t="str">
            <v xml:space="preserve">Sameer.Shabbir@wika.com </v>
          </cell>
        </row>
        <row r="48">
          <cell r="C48" t="str">
            <v>Sangeetha Rajesh</v>
          </cell>
          <cell r="D48" t="str">
            <v>00971 (56) 414 4381</v>
          </cell>
          <cell r="E48" t="str">
            <v>Sangeetha.Rajesh@wika.com</v>
          </cell>
        </row>
        <row r="49">
          <cell r="C49" t="str">
            <v>Sankara Narayanan</v>
          </cell>
          <cell r="D49" t="str">
            <v>00971 (52) 915 9899</v>
          </cell>
          <cell r="E49" t="str">
            <v>Sankara.Narayanan@wika.com</v>
          </cell>
        </row>
        <row r="50">
          <cell r="C50" t="str">
            <v>Satyadeep Kotian</v>
          </cell>
          <cell r="D50" t="str">
            <v>0091 9987196320</v>
          </cell>
          <cell r="E50" t="str">
            <v>Satya.Kotian@wika.com</v>
          </cell>
        </row>
        <row r="51">
          <cell r="C51" t="str">
            <v>Sai Veera</v>
          </cell>
          <cell r="D51" t="str">
            <v>00971 (54) 549 9248</v>
          </cell>
          <cell r="E51"/>
        </row>
        <row r="52">
          <cell r="C52" t="str">
            <v>Shabbir Alam</v>
          </cell>
          <cell r="D52" t="str">
            <v>00971 (52) 933 9042</v>
          </cell>
          <cell r="E52"/>
        </row>
        <row r="53">
          <cell r="C53" t="str">
            <v>Shazad Syed</v>
          </cell>
          <cell r="D53" t="str">
            <v>00971 (50) 657 2095</v>
          </cell>
          <cell r="E53" t="str">
            <v>Shaz.Syed@wika.com</v>
          </cell>
        </row>
        <row r="54">
          <cell r="C54" t="str">
            <v>Shivaprasad Acharya</v>
          </cell>
          <cell r="D54" t="str">
            <v>00971 (52) 767 9752</v>
          </cell>
          <cell r="E54" t="str">
            <v>shiva.prasad@wika.com</v>
          </cell>
        </row>
        <row r="55">
          <cell r="C55" t="str">
            <v xml:space="preserve">Shoaib Mohammed </v>
          </cell>
          <cell r="D55" t="str">
            <v>00971 (52) 3264615</v>
          </cell>
          <cell r="E55" t="str">
            <v xml:space="preserve">Shoaib Mohammed </v>
          </cell>
        </row>
        <row r="56">
          <cell r="C56" t="str">
            <v>Shweta Kotian</v>
          </cell>
          <cell r="D56" t="str">
            <v>0091 9833090570</v>
          </cell>
          <cell r="E56" t="str">
            <v>Shweta.Kotian@wika.com</v>
          </cell>
        </row>
        <row r="57">
          <cell r="C57" t="str">
            <v>Sohaib Cheema</v>
          </cell>
          <cell r="D57" t="str">
            <v>00971 (50) 458 4921</v>
          </cell>
          <cell r="E57" t="str">
            <v>Sohaib.Cheema@wika.com</v>
          </cell>
        </row>
        <row r="58">
          <cell r="C58" t="str">
            <v>Sreemod Othayoth</v>
          </cell>
          <cell r="D58" t="str">
            <v>00971 (55) 718 8916</v>
          </cell>
          <cell r="E58" t="str">
            <v>wikacalme2.pws@wika.com</v>
          </cell>
        </row>
        <row r="59">
          <cell r="C59" t="str">
            <v>Sruthi Pillai</v>
          </cell>
          <cell r="D59" t="str">
            <v>00971 (56) 315 5847</v>
          </cell>
          <cell r="E59" t="str">
            <v>Sruthi.Pillai@wika.com</v>
          </cell>
        </row>
        <row r="60">
          <cell r="C60" t="str">
            <v>Sudheer Shetty</v>
          </cell>
          <cell r="D60" t="str">
            <v>00971 (55) 820 7648</v>
          </cell>
          <cell r="E60" t="str">
            <v>Sudheer.Shetty@wika.com</v>
          </cell>
        </row>
        <row r="61">
          <cell r="C61" t="str">
            <v>Sushmita Maji</v>
          </cell>
          <cell r="D61" t="str">
            <v>0091 83695 41875</v>
          </cell>
          <cell r="E61" t="str">
            <v xml:space="preserve">Sushmita.Maji@wika.com </v>
          </cell>
        </row>
        <row r="62">
          <cell r="C62" t="str">
            <v>Sujit Salian</v>
          </cell>
          <cell r="D62" t="str">
            <v>00971 (50) 476 5575</v>
          </cell>
          <cell r="E62" t="str">
            <v>Sujit.Salian@wika.com</v>
          </cell>
        </row>
        <row r="63">
          <cell r="C63" t="str">
            <v>Sukesh Krishnan</v>
          </cell>
          <cell r="D63" t="str">
            <v>00971 (52) 866 2415</v>
          </cell>
          <cell r="E63" t="str">
            <v xml:space="preserve">Sukesh.Krishnan@wika.com </v>
          </cell>
        </row>
        <row r="64">
          <cell r="C64" t="str">
            <v>Sumit Kumar</v>
          </cell>
          <cell r="D64" t="str">
            <v>00971 (56) 323 7385</v>
          </cell>
          <cell r="E64" t="str">
            <v>Sumit.Kumar@wika.com</v>
          </cell>
        </row>
        <row r="65">
          <cell r="C65" t="str">
            <v>Sunil  Kumar</v>
          </cell>
          <cell r="D65" t="str">
            <v>00971 (56)  297 4464</v>
          </cell>
          <cell r="E65"/>
        </row>
        <row r="66">
          <cell r="C66" t="str">
            <v>Suresh Jayavarapu</v>
          </cell>
          <cell r="D66" t="str">
            <v>00971 (55) 712 7056</v>
          </cell>
          <cell r="E66"/>
        </row>
        <row r="67">
          <cell r="C67" t="str">
            <v>Tino Reppe</v>
          </cell>
          <cell r="D67" t="str">
            <v>00971 (50) 458 9340</v>
          </cell>
          <cell r="E67" t="str">
            <v>Tino.Reppe@wika.com</v>
          </cell>
        </row>
        <row r="68">
          <cell r="C68" t="str">
            <v>Ulfath Sayyed</v>
          </cell>
          <cell r="D68" t="str">
            <v>00971 (55) 225 1001</v>
          </cell>
          <cell r="E68" t="str">
            <v>Ulfath.Sayyed@wika.com</v>
          </cell>
        </row>
        <row r="69">
          <cell r="C69" t="str">
            <v>Vaishak Mantodi</v>
          </cell>
          <cell r="D69" t="str">
            <v>00971 (56) 644 2315</v>
          </cell>
          <cell r="E69" t="str">
            <v>Vaishak.Mantodi@wika.com</v>
          </cell>
        </row>
        <row r="70">
          <cell r="C70" t="str">
            <v>Vinesh Bhogte</v>
          </cell>
          <cell r="D70" t="str">
            <v>00971 (56) 4116704</v>
          </cell>
          <cell r="E70" t="str">
            <v>Vinesh.Bhogte@wika.com</v>
          </cell>
        </row>
        <row r="71">
          <cell r="C71" t="str">
            <v>Vitus Saldanha</v>
          </cell>
          <cell r="D71" t="str">
            <v xml:space="preserve">00971 (50) 552 0638       </v>
          </cell>
          <cell r="E71" t="str">
            <v>Vitus.Saldanha@wika.com</v>
          </cell>
        </row>
        <row r="72">
          <cell r="C72" t="str">
            <v>Vivek Menon</v>
          </cell>
          <cell r="D72" t="str">
            <v>00968 93216306</v>
          </cell>
          <cell r="E72" t="str">
            <v>Vivek.Menon@wika.com</v>
          </cell>
        </row>
        <row r="73">
          <cell r="C73" t="str">
            <v>Waseem Mohammed</v>
          </cell>
          <cell r="D73" t="str">
            <v>00971 (56) 453 4670</v>
          </cell>
          <cell r="E73" t="str">
            <v>Waseem.Mohammed@wika.com</v>
          </cell>
        </row>
        <row r="74">
          <cell r="C74" t="str">
            <v>Yadu Krishnan</v>
          </cell>
          <cell r="D74" t="str">
            <v>00971 (54) 586 3482</v>
          </cell>
          <cell r="E74" t="str">
            <v>Yadu.Krishnan@wika.com</v>
          </cell>
        </row>
        <row r="75">
          <cell r="C75" t="str">
            <v>Zahid Akhtar</v>
          </cell>
          <cell r="D75" t="str">
            <v>00971 (50) 455 7285</v>
          </cell>
          <cell r="E75" t="str">
            <v xml:space="preserve">Zahid.Akhtar@wika.com </v>
          </cell>
        </row>
        <row r="76">
          <cell r="C76" t="str">
            <v>Zeya Haque</v>
          </cell>
          <cell r="D76" t="str">
            <v xml:space="preserve">00971 (50) 874 7043 </v>
          </cell>
          <cell r="E76" t="str">
            <v>Zeya.Haque@wika.com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Core - Employee Master Data 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  <cell r="AA1">
            <v>25</v>
          </cell>
          <cell r="AB1">
            <v>26</v>
          </cell>
          <cell r="AC1">
            <v>27</v>
          </cell>
          <cell r="AD1">
            <v>28</v>
          </cell>
          <cell r="AE1">
            <v>29</v>
          </cell>
          <cell r="AF1">
            <v>30</v>
          </cell>
          <cell r="AG1">
            <v>31</v>
          </cell>
          <cell r="AH1">
            <v>32</v>
          </cell>
          <cell r="AI1">
            <v>33</v>
          </cell>
          <cell r="AJ1">
            <v>34</v>
          </cell>
          <cell r="AK1">
            <v>35</v>
          </cell>
          <cell r="AL1">
            <v>36</v>
          </cell>
          <cell r="AM1">
            <v>37</v>
          </cell>
          <cell r="AN1">
            <v>38</v>
          </cell>
          <cell r="AO1">
            <v>39</v>
          </cell>
          <cell r="AP1">
            <v>40</v>
          </cell>
          <cell r="AQ1">
            <v>41</v>
          </cell>
          <cell r="AR1">
            <v>42</v>
          </cell>
          <cell r="AS1">
            <v>43</v>
          </cell>
          <cell r="AT1">
            <v>44</v>
          </cell>
          <cell r="AU1">
            <v>45</v>
          </cell>
          <cell r="AV1">
            <v>46</v>
          </cell>
          <cell r="AW1">
            <v>47</v>
          </cell>
          <cell r="AX1">
            <v>48</v>
          </cell>
          <cell r="AY1">
            <v>49</v>
          </cell>
          <cell r="AZ1">
            <v>50</v>
          </cell>
          <cell r="BA1">
            <v>51</v>
          </cell>
          <cell r="BB1">
            <v>52</v>
          </cell>
        </row>
        <row r="2">
          <cell r="C2" t="str">
            <v>Global employee number</v>
          </cell>
          <cell r="D2" t="str">
            <v>User GUID</v>
          </cell>
          <cell r="E2" t="str">
            <v>created at</v>
          </cell>
          <cell r="F2" t="str">
            <v>Location</v>
          </cell>
          <cell r="G2" t="str">
            <v>Local employee number</v>
          </cell>
          <cell r="H2" t="str">
            <v>Division / Cost Center</v>
          </cell>
          <cell r="I2" t="str">
            <v>CostCenterOwner</v>
          </cell>
          <cell r="J2" t="str">
            <v>Manager</v>
          </cell>
          <cell r="K2" t="str">
            <v>Manager ID</v>
          </cell>
          <cell r="L2" t="str">
            <v>Manager manually set?</v>
          </cell>
          <cell r="M2" t="str">
            <v>Manager manually set</v>
          </cell>
          <cell r="N2" t="str">
            <v>User - Process</v>
          </cell>
          <cell r="O2" t="str">
            <v>First Name</v>
          </cell>
          <cell r="P2" t="str">
            <v>Local First Name</v>
          </cell>
          <cell r="Q2" t="str">
            <v>Last Name</v>
          </cell>
          <cell r="R2" t="str">
            <v>Local Last Name</v>
          </cell>
          <cell r="S2" t="str">
            <v>Birthdate</v>
          </cell>
          <cell r="T2" t="str">
            <v>Original Hire Date</v>
          </cell>
          <cell r="U2" t="str">
            <v>Last Hire Date</v>
          </cell>
          <cell r="V2" t="str">
            <v>Display Language ID</v>
          </cell>
          <cell r="W2" t="str">
            <v>Time Zone</v>
          </cell>
          <cell r="X2" t="str">
            <v>Approver</v>
          </cell>
          <cell r="Y2" t="str">
            <v>Country</v>
          </cell>
          <cell r="Z2" t="str">
            <v>Currency</v>
          </cell>
          <cell r="AA2" t="str">
            <v>Grade</v>
          </cell>
          <cell r="AB2" t="str">
            <v>Position</v>
          </cell>
          <cell r="AC2" t="str">
            <v>Local Job Title</v>
          </cell>
          <cell r="AD2" t="str">
            <v>Local Job Title ID</v>
          </cell>
          <cell r="AE2" t="str">
            <v>User Type</v>
          </cell>
          <cell r="AF2" t="str">
            <v>User Subtype</v>
          </cell>
          <cell r="AG2" t="str">
            <v>Employment Status</v>
          </cell>
          <cell r="AH2" t="str">
            <v>Direct/Indirect</v>
          </cell>
          <cell r="AI2" t="str">
            <v>Employment Type</v>
          </cell>
          <cell r="AJ2" t="str">
            <v>Contract Type</v>
          </cell>
          <cell r="AK2" t="str">
            <v>User - Contract End Date</v>
          </cell>
          <cell r="AL2" t="str">
            <v>Company Car</v>
          </cell>
          <cell r="AM2" t="str">
            <v>Tarif (only DE)</v>
          </cell>
          <cell r="AN2" t="str">
            <v>Weekly Working Time (h)</v>
          </cell>
          <cell r="AO2" t="str">
            <v>Annual Vacation (d)</v>
          </cell>
          <cell r="AP2" t="str">
            <v>Employee Card Number</v>
          </cell>
          <cell r="AQ2" t="str">
            <v>Basic Salary (p.a.)</v>
          </cell>
          <cell r="AR2" t="str">
            <v>Target Bonus (p.a.)</v>
          </cell>
          <cell r="AS2" t="str">
            <v>Other Compensations</v>
          </cell>
          <cell r="AT2" t="str">
            <v>User - Total Basic Compensation</v>
          </cell>
          <cell r="AU2" t="str">
            <v>Gender</v>
          </cell>
          <cell r="AV2" t="str">
            <v>City (private)</v>
          </cell>
          <cell r="AW2" t="str">
            <v>Street (private)</v>
          </cell>
          <cell r="AX2" t="str">
            <v>Zip (private)</v>
          </cell>
          <cell r="AY2" t="str">
            <v>User - State (private)</v>
          </cell>
          <cell r="AZ2" t="str">
            <v>Country (private)</v>
          </cell>
          <cell r="BA2" t="str">
            <v>Emergency Contact Relationship</v>
          </cell>
          <cell r="BB2" t="str">
            <v>Account Number/IBAN</v>
          </cell>
        </row>
        <row r="3">
          <cell r="C3" t="str">
            <v>G00016206</v>
          </cell>
          <cell r="D3" t="str">
            <v>2a9e2a69-c8db-4c6d-bdf9-a2f2ca7e6126</v>
          </cell>
          <cell r="E3">
            <v>43880.000289351854</v>
          </cell>
          <cell r="F3" t="str">
            <v>AEAUH1</v>
          </cell>
          <cell r="G3" t="str">
            <v/>
          </cell>
          <cell r="H3" t="str">
            <v>71070_827</v>
          </cell>
          <cell r="I3" t="str">
            <v>Mantodi, Vaishak</v>
          </cell>
          <cell r="J3" t="str">
            <v>Syed, Hyder</v>
          </cell>
          <cell r="K3" t="str">
            <v>G00009090</v>
          </cell>
          <cell r="L3" t="str">
            <v>YES</v>
          </cell>
          <cell r="M3" t="str">
            <v/>
          </cell>
          <cell r="N3" t="str">
            <v>Outdoor Sales</v>
          </cell>
          <cell r="O3" t="str">
            <v>Sruthi</v>
          </cell>
          <cell r="P3" t="str">
            <v/>
          </cell>
          <cell r="Q3" t="str">
            <v>Pillai</v>
          </cell>
          <cell r="R3" t="str">
            <v/>
          </cell>
          <cell r="S3">
            <v>32710</v>
          </cell>
          <cell r="T3">
            <v>43862</v>
          </cell>
          <cell r="U3"/>
          <cell r="V3" t="str">
            <v>en-us</v>
          </cell>
          <cell r="W3" t="str">
            <v/>
          </cell>
          <cell r="X3" t="str">
            <v/>
          </cell>
          <cell r="Y3" t="str">
            <v>ARE</v>
          </cell>
          <cell r="Z3" t="str">
            <v>AED</v>
          </cell>
          <cell r="AA3" t="str">
            <v>professional_jr</v>
          </cell>
          <cell r="AB3" t="str">
            <v>Outside Sales</v>
          </cell>
          <cell r="AC3" t="str">
            <v/>
          </cell>
          <cell r="AD3" t="str">
            <v/>
          </cell>
          <cell r="AE3" t="str">
            <v>Employee</v>
          </cell>
          <cell r="AF3" t="str">
            <v>Useraccount &amp; eMail</v>
          </cell>
          <cell r="AG3" t="str">
            <v>Working</v>
          </cell>
          <cell r="AH3" t="str">
            <v>indirect</v>
          </cell>
          <cell r="AI3" t="str">
            <v>Full time</v>
          </cell>
          <cell r="AJ3" t="str">
            <v>Permanent</v>
          </cell>
          <cell r="AK3"/>
          <cell r="AL3" t="str">
            <v>No</v>
          </cell>
          <cell r="AM3" t="str">
            <v>No</v>
          </cell>
          <cell r="AN3">
            <v>40</v>
          </cell>
          <cell r="AO3">
            <v>22</v>
          </cell>
          <cell r="AP3" t="str">
            <v/>
          </cell>
          <cell r="AQ3">
            <v>126000</v>
          </cell>
          <cell r="AR3">
            <v>26250</v>
          </cell>
          <cell r="AS3">
            <v>6300</v>
          </cell>
          <cell r="AT3">
            <v>152250</v>
          </cell>
          <cell r="AU3" t="str">
            <v>Female</v>
          </cell>
          <cell r="AV3" t="str">
            <v/>
          </cell>
          <cell r="AW3" t="str">
            <v/>
          </cell>
          <cell r="AX3" t="str">
            <v/>
          </cell>
          <cell r="AY3" t="str">
            <v/>
          </cell>
          <cell r="AZ3" t="str">
            <v/>
          </cell>
          <cell r="BA3" t="str">
            <v/>
          </cell>
          <cell r="BB3" t="str">
            <v/>
          </cell>
        </row>
        <row r="4">
          <cell r="C4" t="str">
            <v>G00009132</v>
          </cell>
          <cell r="D4" t="str">
            <v>43b90490-a380-4d9c-b86d-6978353ec886</v>
          </cell>
          <cell r="E4">
            <v>43880.000277777777</v>
          </cell>
          <cell r="F4" t="str">
            <v>AEAUH1</v>
          </cell>
          <cell r="G4" t="str">
            <v/>
          </cell>
          <cell r="H4" t="str">
            <v>71070_827</v>
          </cell>
          <cell r="I4" t="str">
            <v>Mantodi, Vaishak</v>
          </cell>
          <cell r="J4" t="str">
            <v>Syed, Shazad</v>
          </cell>
          <cell r="K4" t="str">
            <v>G00009086</v>
          </cell>
          <cell r="L4" t="str">
            <v>YES</v>
          </cell>
          <cell r="M4" t="str">
            <v/>
          </cell>
          <cell r="N4" t="str">
            <v>Outdoor Sales</v>
          </cell>
          <cell r="O4" t="str">
            <v>Vaishak</v>
          </cell>
          <cell r="P4" t="str">
            <v/>
          </cell>
          <cell r="Q4" t="str">
            <v>Mantodi</v>
          </cell>
          <cell r="R4" t="str">
            <v/>
          </cell>
          <cell r="S4">
            <v>31874</v>
          </cell>
          <cell r="T4">
            <v>41938</v>
          </cell>
          <cell r="U4"/>
          <cell r="V4" t="str">
            <v>en-us</v>
          </cell>
          <cell r="W4" t="str">
            <v>GST</v>
          </cell>
          <cell r="X4" t="str">
            <v/>
          </cell>
          <cell r="Y4" t="str">
            <v>ARE</v>
          </cell>
          <cell r="Z4" t="str">
            <v>AED</v>
          </cell>
          <cell r="AA4" t="str">
            <v>manager_1</v>
          </cell>
          <cell r="AB4" t="str">
            <v>Sales Manager</v>
          </cell>
          <cell r="AC4" t="str">
            <v/>
          </cell>
          <cell r="AD4" t="str">
            <v/>
          </cell>
          <cell r="AE4" t="str">
            <v>Employee</v>
          </cell>
          <cell r="AF4" t="str">
            <v>Useraccount &amp; eMail</v>
          </cell>
          <cell r="AG4" t="str">
            <v>Working</v>
          </cell>
          <cell r="AH4" t="str">
            <v>indirect</v>
          </cell>
          <cell r="AI4" t="str">
            <v>Full time</v>
          </cell>
          <cell r="AJ4" t="str">
            <v>Permanent</v>
          </cell>
          <cell r="AK4"/>
          <cell r="AL4" t="str">
            <v>No</v>
          </cell>
          <cell r="AM4" t="str">
            <v>No</v>
          </cell>
          <cell r="AN4">
            <v>40</v>
          </cell>
          <cell r="AO4">
            <v>22</v>
          </cell>
          <cell r="AP4" t="str">
            <v/>
          </cell>
          <cell r="AQ4">
            <v>288000</v>
          </cell>
          <cell r="AR4">
            <v>63000</v>
          </cell>
          <cell r="AS4">
            <v>14400</v>
          </cell>
          <cell r="AT4">
            <v>351000</v>
          </cell>
          <cell r="AU4" t="str">
            <v>Male</v>
          </cell>
          <cell r="AV4" t="str">
            <v/>
          </cell>
          <cell r="AW4" t="str">
            <v/>
          </cell>
          <cell r="AX4" t="str">
            <v/>
          </cell>
          <cell r="AY4" t="str">
            <v/>
          </cell>
          <cell r="AZ4" t="str">
            <v/>
          </cell>
          <cell r="BA4" t="str">
            <v/>
          </cell>
          <cell r="BB4" t="str">
            <v/>
          </cell>
        </row>
        <row r="5">
          <cell r="C5" t="str">
            <v>G00023086</v>
          </cell>
          <cell r="D5" t="str">
            <v>e467c1b2-6b2f-427a-8942-230aec447936</v>
          </cell>
          <cell r="E5">
            <v>45098.671469907407</v>
          </cell>
          <cell r="F5" t="str">
            <v>AEJEA1</v>
          </cell>
          <cell r="G5" t="str">
            <v/>
          </cell>
          <cell r="H5" t="str">
            <v>73000_091</v>
          </cell>
          <cell r="I5" t="str">
            <v>Cheema, Sohaib</v>
          </cell>
          <cell r="J5" t="str">
            <v>Cheema, Sohaib</v>
          </cell>
          <cell r="K5" t="str">
            <v>G00009098</v>
          </cell>
          <cell r="L5" t="str">
            <v>NO</v>
          </cell>
          <cell r="M5" t="str">
            <v/>
          </cell>
          <cell r="N5" t="str">
            <v>Shipment</v>
          </cell>
          <cell r="O5" t="str">
            <v>Usman</v>
          </cell>
          <cell r="P5" t="str">
            <v/>
          </cell>
          <cell r="Q5" t="str">
            <v>Tariq</v>
          </cell>
          <cell r="R5" t="str">
            <v/>
          </cell>
          <cell r="S5">
            <v>34036</v>
          </cell>
          <cell r="T5">
            <v>45110</v>
          </cell>
          <cell r="U5">
            <v>45110</v>
          </cell>
          <cell r="V5" t="str">
            <v>en-us</v>
          </cell>
          <cell r="W5" t="str">
            <v/>
          </cell>
          <cell r="X5" t="str">
            <v/>
          </cell>
          <cell r="Y5" t="str">
            <v>ARE</v>
          </cell>
          <cell r="Z5" t="str">
            <v>AED</v>
          </cell>
          <cell r="AA5" t="str">
            <v>professional_jr</v>
          </cell>
          <cell r="AB5" t="str">
            <v/>
          </cell>
          <cell r="AC5" t="str">
            <v/>
          </cell>
          <cell r="AD5" t="str">
            <v/>
          </cell>
          <cell r="AE5" t="str">
            <v>Temporary User</v>
          </cell>
          <cell r="AF5" t="str">
            <v>Useraccount &amp; eMail</v>
          </cell>
          <cell r="AG5" t="str">
            <v>Working</v>
          </cell>
          <cell r="AH5" t="str">
            <v>indirect</v>
          </cell>
          <cell r="AI5" t="str">
            <v>Full time</v>
          </cell>
          <cell r="AJ5" t="str">
            <v>Fix Term</v>
          </cell>
          <cell r="AK5">
            <v>45260</v>
          </cell>
          <cell r="AL5" t="str">
            <v>No</v>
          </cell>
          <cell r="AM5" t="str">
            <v>No</v>
          </cell>
          <cell r="AN5"/>
          <cell r="AO5"/>
          <cell r="AP5" t="str">
            <v/>
          </cell>
          <cell r="AQ5">
            <v>54000</v>
          </cell>
          <cell r="AR5">
            <v>0</v>
          </cell>
          <cell r="AS5"/>
          <cell r="AT5">
            <v>54000</v>
          </cell>
          <cell r="AU5" t="str">
            <v>Male</v>
          </cell>
          <cell r="AV5" t="str">
            <v/>
          </cell>
          <cell r="AW5" t="str">
            <v/>
          </cell>
          <cell r="AX5" t="str">
            <v/>
          </cell>
          <cell r="AY5" t="str">
            <v/>
          </cell>
          <cell r="AZ5" t="str">
            <v/>
          </cell>
          <cell r="BA5" t="str">
            <v/>
          </cell>
          <cell r="BB5" t="str">
            <v/>
          </cell>
        </row>
        <row r="6">
          <cell r="C6" t="str">
            <v>G00022994</v>
          </cell>
          <cell r="D6" t="str">
            <v>e9578c0f-7420-46e3-9115-b188cfff41bf</v>
          </cell>
          <cell r="E6">
            <v>45083.287060185183</v>
          </cell>
          <cell r="F6" t="str">
            <v>AEJEA1</v>
          </cell>
          <cell r="G6" t="str">
            <v>G00022994</v>
          </cell>
          <cell r="H6" t="str">
            <v>34000_091</v>
          </cell>
          <cell r="I6" t="str">
            <v>Shetty, Sudheer</v>
          </cell>
          <cell r="J6" t="str">
            <v>Cheema, Sohaib</v>
          </cell>
          <cell r="K6" t="str">
            <v>G00009098</v>
          </cell>
          <cell r="L6" t="str">
            <v>YES</v>
          </cell>
          <cell r="M6" t="str">
            <v/>
          </cell>
          <cell r="N6" t="str">
            <v>Quality Control</v>
          </cell>
          <cell r="O6" t="str">
            <v>Divya</v>
          </cell>
          <cell r="P6" t="str">
            <v/>
          </cell>
          <cell r="Q6" t="str">
            <v>Chakkungal</v>
          </cell>
          <cell r="R6" t="str">
            <v/>
          </cell>
          <cell r="S6">
            <v>32571</v>
          </cell>
          <cell r="T6">
            <v>45089</v>
          </cell>
          <cell r="U6">
            <v>45089</v>
          </cell>
          <cell r="V6" t="str">
            <v>en-us</v>
          </cell>
          <cell r="W6" t="str">
            <v/>
          </cell>
          <cell r="X6" t="str">
            <v/>
          </cell>
          <cell r="Y6" t="str">
            <v>ARE</v>
          </cell>
          <cell r="Z6" t="str">
            <v>AED</v>
          </cell>
          <cell r="AA6" t="str">
            <v>worker</v>
          </cell>
          <cell r="AB6" t="str">
            <v>Assistant</v>
          </cell>
          <cell r="AC6" t="str">
            <v/>
          </cell>
          <cell r="AD6" t="str">
            <v/>
          </cell>
          <cell r="AE6" t="str">
            <v>Temporary User</v>
          </cell>
          <cell r="AF6" t="str">
            <v>Useraccount &amp; eMail</v>
          </cell>
          <cell r="AG6" t="str">
            <v>Working</v>
          </cell>
          <cell r="AH6" t="str">
            <v>indirect</v>
          </cell>
          <cell r="AI6" t="str">
            <v>Full time</v>
          </cell>
          <cell r="AJ6" t="str">
            <v>Fix Term</v>
          </cell>
          <cell r="AK6">
            <v>45230</v>
          </cell>
          <cell r="AL6" t="str">
            <v>No</v>
          </cell>
          <cell r="AM6" t="str">
            <v>No</v>
          </cell>
          <cell r="AN6"/>
          <cell r="AO6"/>
          <cell r="AP6" t="str">
            <v/>
          </cell>
          <cell r="AQ6">
            <v>42000</v>
          </cell>
          <cell r="AR6">
            <v>0</v>
          </cell>
          <cell r="AS6"/>
          <cell r="AT6">
            <v>42000</v>
          </cell>
          <cell r="AU6" t="str">
            <v>Female</v>
          </cell>
          <cell r="AV6" t="str">
            <v/>
          </cell>
          <cell r="AW6" t="str">
            <v/>
          </cell>
          <cell r="AX6" t="str">
            <v/>
          </cell>
          <cell r="AY6" t="str">
            <v/>
          </cell>
          <cell r="AZ6" t="str">
            <v/>
          </cell>
          <cell r="BA6" t="str">
            <v/>
          </cell>
          <cell r="BB6" t="str">
            <v/>
          </cell>
        </row>
        <row r="7">
          <cell r="C7" t="str">
            <v>G00022328</v>
          </cell>
          <cell r="D7" t="str">
            <v>065decbc-62b6-454b-843c-9acaac722c57</v>
          </cell>
          <cell r="E7">
            <v>44980.496631944443</v>
          </cell>
          <cell r="F7" t="str">
            <v>AEJEA1</v>
          </cell>
          <cell r="G7" t="str">
            <v>784-1987-3803058-8</v>
          </cell>
          <cell r="H7" t="str">
            <v>41000_091</v>
          </cell>
          <cell r="I7" t="str">
            <v>Salian, Sujit</v>
          </cell>
          <cell r="J7" t="str">
            <v>Salian, Sujit</v>
          </cell>
          <cell r="K7" t="str">
            <v>G00009083</v>
          </cell>
          <cell r="L7" t="str">
            <v>NO</v>
          </cell>
          <cell r="M7" t="str">
            <v>No</v>
          </cell>
          <cell r="N7" t="str">
            <v>Finance / Controlling Operative</v>
          </cell>
          <cell r="O7" t="str">
            <v>Asha</v>
          </cell>
          <cell r="P7" t="str">
            <v/>
          </cell>
          <cell r="Q7" t="str">
            <v>Suresh</v>
          </cell>
          <cell r="R7" t="str">
            <v/>
          </cell>
          <cell r="S7">
            <v>31941</v>
          </cell>
          <cell r="T7">
            <v>44986</v>
          </cell>
          <cell r="U7"/>
          <cell r="V7" t="str">
            <v>en-us</v>
          </cell>
          <cell r="W7" t="str">
            <v>GST</v>
          </cell>
          <cell r="X7" t="str">
            <v/>
          </cell>
          <cell r="Y7" t="str">
            <v>ARE</v>
          </cell>
          <cell r="Z7" t="str">
            <v>AED</v>
          </cell>
          <cell r="AA7" t="str">
            <v>professional</v>
          </cell>
          <cell r="AB7" t="str">
            <v/>
          </cell>
          <cell r="AC7" t="str">
            <v/>
          </cell>
          <cell r="AD7" t="str">
            <v/>
          </cell>
          <cell r="AE7" t="str">
            <v>Temporary User</v>
          </cell>
          <cell r="AF7" t="str">
            <v>Useraccount &amp; eMail</v>
          </cell>
          <cell r="AG7" t="str">
            <v>Working</v>
          </cell>
          <cell r="AH7" t="str">
            <v>indirect</v>
          </cell>
          <cell r="AI7" t="str">
            <v>Full time</v>
          </cell>
          <cell r="AJ7" t="str">
            <v>Fix Term</v>
          </cell>
          <cell r="AK7">
            <v>45351</v>
          </cell>
          <cell r="AL7" t="str">
            <v>No</v>
          </cell>
          <cell r="AM7" t="str">
            <v>No</v>
          </cell>
          <cell r="AN7"/>
          <cell r="AO7">
            <v>22</v>
          </cell>
          <cell r="AP7" t="str">
            <v/>
          </cell>
          <cell r="AQ7">
            <v>72000</v>
          </cell>
          <cell r="AR7"/>
          <cell r="AS7">
            <v>3600</v>
          </cell>
          <cell r="AT7">
            <v>72000</v>
          </cell>
          <cell r="AU7" t="str">
            <v>Female</v>
          </cell>
          <cell r="AV7" t="str">
            <v/>
          </cell>
          <cell r="AW7" t="str">
            <v/>
          </cell>
          <cell r="AX7" t="str">
            <v/>
          </cell>
          <cell r="AY7" t="str">
            <v/>
          </cell>
          <cell r="AZ7" t="str">
            <v>United Arabic Emirates</v>
          </cell>
          <cell r="BA7" t="str">
            <v/>
          </cell>
          <cell r="BB7" t="str">
            <v/>
          </cell>
        </row>
        <row r="8">
          <cell r="C8" t="str">
            <v>G00020236</v>
          </cell>
          <cell r="D8" t="str">
            <v>de8a8c2a-ca26-4f1f-83d8-2a0b26bc72b6</v>
          </cell>
          <cell r="E8">
            <v>44758.958622685182</v>
          </cell>
          <cell r="F8" t="str">
            <v>AEJEA1</v>
          </cell>
          <cell r="G8" t="str">
            <v/>
          </cell>
          <cell r="H8" t="str">
            <v>20005_091</v>
          </cell>
          <cell r="I8" t="str">
            <v>Haque, Zeyaul</v>
          </cell>
          <cell r="J8" t="str">
            <v>Haque, Zeyaul</v>
          </cell>
          <cell r="K8" t="str">
            <v>G00009087</v>
          </cell>
          <cell r="L8" t="str">
            <v>NO</v>
          </cell>
          <cell r="M8" t="str">
            <v/>
          </cell>
          <cell r="N8" t="str">
            <v>Production</v>
          </cell>
          <cell r="O8" t="str">
            <v>Niyazul</v>
          </cell>
          <cell r="P8" t="str">
            <v/>
          </cell>
          <cell r="Q8" t="str">
            <v>Haque</v>
          </cell>
          <cell r="R8" t="str">
            <v/>
          </cell>
          <cell r="S8">
            <v>31417</v>
          </cell>
          <cell r="T8">
            <v>44243</v>
          </cell>
          <cell r="U8"/>
          <cell r="V8" t="str">
            <v>en-us</v>
          </cell>
          <cell r="W8" t="str">
            <v>GST</v>
          </cell>
          <cell r="X8" t="str">
            <v/>
          </cell>
          <cell r="Y8" t="str">
            <v>ARE</v>
          </cell>
          <cell r="Z8" t="str">
            <v>AED</v>
          </cell>
          <cell r="AA8" t="str">
            <v>professional_jr</v>
          </cell>
          <cell r="AB8" t="str">
            <v>Machine Operator</v>
          </cell>
          <cell r="AC8" t="str">
            <v/>
          </cell>
          <cell r="AD8" t="str">
            <v/>
          </cell>
          <cell r="AE8" t="str">
            <v>Employee</v>
          </cell>
          <cell r="AF8" t="str">
            <v>No Useraccount</v>
          </cell>
          <cell r="AG8" t="str">
            <v>Working</v>
          </cell>
          <cell r="AH8" t="str">
            <v>direct</v>
          </cell>
          <cell r="AI8" t="str">
            <v>Full time</v>
          </cell>
          <cell r="AJ8" t="str">
            <v>Permanent</v>
          </cell>
          <cell r="AK8"/>
          <cell r="AL8" t="str">
            <v>No</v>
          </cell>
          <cell r="AM8" t="str">
            <v/>
          </cell>
          <cell r="AN8">
            <v>40</v>
          </cell>
          <cell r="AO8">
            <v>30</v>
          </cell>
          <cell r="AP8" t="str">
            <v/>
          </cell>
          <cell r="AQ8">
            <v>60480</v>
          </cell>
          <cell r="AR8">
            <v>3024</v>
          </cell>
          <cell r="AS8">
            <v>3024</v>
          </cell>
          <cell r="AT8">
            <v>63504</v>
          </cell>
          <cell r="AU8" t="str">
            <v>Male</v>
          </cell>
          <cell r="AV8" t="str">
            <v/>
          </cell>
          <cell r="AW8" t="str">
            <v/>
          </cell>
          <cell r="AX8" t="str">
            <v/>
          </cell>
          <cell r="AY8" t="str">
            <v/>
          </cell>
          <cell r="AZ8" t="str">
            <v/>
          </cell>
          <cell r="BA8" t="str">
            <v/>
          </cell>
          <cell r="BB8" t="str">
            <v/>
          </cell>
        </row>
        <row r="9">
          <cell r="C9" t="str">
            <v>G00019597</v>
          </cell>
          <cell r="D9" t="str">
            <v>9ebebf0a-c876-40c0-8793-1b18b522feea</v>
          </cell>
          <cell r="E9">
            <v>44629.001990740748</v>
          </cell>
          <cell r="F9" t="str">
            <v>AEJEA1</v>
          </cell>
          <cell r="G9" t="str">
            <v/>
          </cell>
          <cell r="H9" t="str">
            <v>70060_091</v>
          </cell>
          <cell r="I9" t="str">
            <v>Syed, Hyder</v>
          </cell>
          <cell r="J9" t="str">
            <v>Sayyed, Ulfath</v>
          </cell>
          <cell r="K9" t="str">
            <v>G00009099</v>
          </cell>
          <cell r="L9" t="str">
            <v>YES</v>
          </cell>
          <cell r="M9" t="str">
            <v/>
          </cell>
          <cell r="N9" t="str">
            <v>Indoor Sales</v>
          </cell>
          <cell r="O9" t="str">
            <v>Shoaib</v>
          </cell>
          <cell r="P9" t="str">
            <v/>
          </cell>
          <cell r="Q9" t="str">
            <v>Mohammed</v>
          </cell>
          <cell r="R9" t="str">
            <v/>
          </cell>
          <cell r="S9">
            <v>32298</v>
          </cell>
          <cell r="T9">
            <v>44627</v>
          </cell>
          <cell r="U9"/>
          <cell r="V9" t="str">
            <v>en-us</v>
          </cell>
          <cell r="W9" t="str">
            <v>GST</v>
          </cell>
          <cell r="X9" t="str">
            <v/>
          </cell>
          <cell r="Y9" t="str">
            <v>ARE</v>
          </cell>
          <cell r="Z9" t="str">
            <v>AED</v>
          </cell>
          <cell r="AA9" t="str">
            <v>professional_jr</v>
          </cell>
          <cell r="AB9" t="str">
            <v>Inside Sales</v>
          </cell>
          <cell r="AC9" t="str">
            <v/>
          </cell>
          <cell r="AD9" t="str">
            <v/>
          </cell>
          <cell r="AE9" t="str">
            <v>Employee</v>
          </cell>
          <cell r="AF9" t="str">
            <v>Useraccount &amp; eMail</v>
          </cell>
          <cell r="AG9" t="str">
            <v>Working</v>
          </cell>
          <cell r="AH9" t="str">
            <v>indirect</v>
          </cell>
          <cell r="AI9" t="str">
            <v>Full time</v>
          </cell>
          <cell r="AJ9" t="str">
            <v>Permanent</v>
          </cell>
          <cell r="AK9"/>
          <cell r="AL9" t="str">
            <v>No</v>
          </cell>
          <cell r="AM9" t="str">
            <v>No</v>
          </cell>
          <cell r="AN9">
            <v>40</v>
          </cell>
          <cell r="AO9">
            <v>30</v>
          </cell>
          <cell r="AP9" t="str">
            <v/>
          </cell>
          <cell r="AQ9">
            <v>129600</v>
          </cell>
          <cell r="AR9">
            <v>10800</v>
          </cell>
          <cell r="AS9">
            <v>6480</v>
          </cell>
          <cell r="AT9">
            <v>140400</v>
          </cell>
          <cell r="AU9" t="str">
            <v>Male</v>
          </cell>
          <cell r="AV9" t="str">
            <v/>
          </cell>
          <cell r="AW9" t="str">
            <v/>
          </cell>
          <cell r="AX9" t="str">
            <v/>
          </cell>
          <cell r="AY9" t="str">
            <v/>
          </cell>
          <cell r="AZ9" t="str">
            <v/>
          </cell>
          <cell r="BA9" t="str">
            <v/>
          </cell>
          <cell r="BB9" t="str">
            <v/>
          </cell>
        </row>
        <row r="10">
          <cell r="C10" t="str">
            <v>G00019311</v>
          </cell>
          <cell r="D10" t="str">
            <v>9e4a7588-fa2a-48aa-8bab-82f20b1d4cfd</v>
          </cell>
          <cell r="E10">
            <v>44575.351898148154</v>
          </cell>
          <cell r="F10" t="str">
            <v>AEJEA1</v>
          </cell>
          <cell r="G10" t="str">
            <v/>
          </cell>
          <cell r="H10" t="str">
            <v>20010_091</v>
          </cell>
          <cell r="I10" t="str">
            <v>Bhogte, Vinesh</v>
          </cell>
          <cell r="J10" t="str">
            <v>Bhogte, Vinesh</v>
          </cell>
          <cell r="K10" t="str">
            <v>G00009157</v>
          </cell>
          <cell r="L10" t="str">
            <v>NO</v>
          </cell>
          <cell r="M10" t="str">
            <v/>
          </cell>
          <cell r="N10" t="str">
            <v>Production</v>
          </cell>
          <cell r="O10" t="str">
            <v>Kishor</v>
          </cell>
          <cell r="P10" t="str">
            <v/>
          </cell>
          <cell r="Q10" t="str">
            <v>Choudhary</v>
          </cell>
          <cell r="R10" t="str">
            <v/>
          </cell>
          <cell r="S10">
            <v>33072</v>
          </cell>
          <cell r="T10">
            <v>44564</v>
          </cell>
          <cell r="U10">
            <v>44564</v>
          </cell>
          <cell r="V10" t="str">
            <v>en-us</v>
          </cell>
          <cell r="W10" t="str">
            <v>GST</v>
          </cell>
          <cell r="X10" t="str">
            <v/>
          </cell>
          <cell r="Y10" t="str">
            <v>ARE</v>
          </cell>
          <cell r="Z10" t="str">
            <v>AED</v>
          </cell>
          <cell r="AA10" t="str">
            <v>professional</v>
          </cell>
          <cell r="AB10" t="str">
            <v>Calibrator</v>
          </cell>
          <cell r="AC10" t="str">
            <v/>
          </cell>
          <cell r="AD10" t="str">
            <v/>
          </cell>
          <cell r="AE10" t="str">
            <v>Employee</v>
          </cell>
          <cell r="AF10" t="str">
            <v>No Useraccount</v>
          </cell>
          <cell r="AG10" t="str">
            <v>Working</v>
          </cell>
          <cell r="AH10" t="str">
            <v>direct</v>
          </cell>
          <cell r="AI10" t="str">
            <v>Full time</v>
          </cell>
          <cell r="AJ10" t="str">
            <v>Permanent</v>
          </cell>
          <cell r="AK10"/>
          <cell r="AL10" t="str">
            <v>No</v>
          </cell>
          <cell r="AM10" t="str">
            <v/>
          </cell>
          <cell r="AN10">
            <v>40</v>
          </cell>
          <cell r="AO10">
            <v>30</v>
          </cell>
          <cell r="AP10" t="str">
            <v/>
          </cell>
          <cell r="AQ10">
            <v>70620</v>
          </cell>
          <cell r="AR10">
            <v>2942.5</v>
          </cell>
          <cell r="AS10">
            <v>3531</v>
          </cell>
          <cell r="AT10">
            <v>73562.5</v>
          </cell>
          <cell r="AU10" t="str">
            <v>Male</v>
          </cell>
          <cell r="AV10" t="str">
            <v/>
          </cell>
          <cell r="AW10" t="str">
            <v/>
          </cell>
          <cell r="AX10" t="str">
            <v/>
          </cell>
          <cell r="AY10" t="str">
            <v/>
          </cell>
          <cell r="AZ10" t="str">
            <v/>
          </cell>
          <cell r="BA10" t="str">
            <v/>
          </cell>
          <cell r="BB10" t="str">
            <v/>
          </cell>
        </row>
        <row r="11">
          <cell r="C11" t="str">
            <v>G00019127</v>
          </cell>
          <cell r="D11" t="str">
            <v>a4169d25-1e0e-4cec-96ea-6a0d33143ab6</v>
          </cell>
          <cell r="E11">
            <v>44513.001793981479</v>
          </cell>
          <cell r="F11" t="str">
            <v>AEJEA1</v>
          </cell>
          <cell r="G11" t="str">
            <v/>
          </cell>
          <cell r="H11" t="str">
            <v>41000_091</v>
          </cell>
          <cell r="I11" t="str">
            <v>Salian, Sujit</v>
          </cell>
          <cell r="J11" t="str">
            <v>Salian, Sujit</v>
          </cell>
          <cell r="K11" t="str">
            <v>G00009083</v>
          </cell>
          <cell r="L11" t="str">
            <v>NO</v>
          </cell>
          <cell r="M11" t="str">
            <v/>
          </cell>
          <cell r="N11" t="str">
            <v>Finance / Controlling Operative</v>
          </cell>
          <cell r="O11" t="str">
            <v>Renjit</v>
          </cell>
          <cell r="P11" t="str">
            <v/>
          </cell>
          <cell r="Q11" t="str">
            <v>Chummar</v>
          </cell>
          <cell r="R11" t="str">
            <v/>
          </cell>
          <cell r="S11">
            <v>32876</v>
          </cell>
          <cell r="T11">
            <v>44207</v>
          </cell>
          <cell r="U11">
            <v>44317</v>
          </cell>
          <cell r="V11" t="str">
            <v>en-us</v>
          </cell>
          <cell r="W11" t="str">
            <v>GST</v>
          </cell>
          <cell r="X11" t="str">
            <v/>
          </cell>
          <cell r="Y11" t="str">
            <v>ARE</v>
          </cell>
          <cell r="Z11" t="str">
            <v>AED</v>
          </cell>
          <cell r="AA11" t="str">
            <v>professional_jr</v>
          </cell>
          <cell r="AB11" t="str">
            <v>Assistant</v>
          </cell>
          <cell r="AC11" t="str">
            <v/>
          </cell>
          <cell r="AD11" t="str">
            <v/>
          </cell>
          <cell r="AE11" t="str">
            <v>Employee</v>
          </cell>
          <cell r="AF11" t="str">
            <v>Useraccount &amp; eMail</v>
          </cell>
          <cell r="AG11" t="str">
            <v>Working</v>
          </cell>
          <cell r="AH11" t="str">
            <v>indirect</v>
          </cell>
          <cell r="AI11" t="str">
            <v>Full time</v>
          </cell>
          <cell r="AJ11" t="str">
            <v>Permanent</v>
          </cell>
          <cell r="AK11"/>
          <cell r="AL11" t="str">
            <v>No</v>
          </cell>
          <cell r="AM11" t="str">
            <v/>
          </cell>
          <cell r="AN11">
            <v>40</v>
          </cell>
          <cell r="AO11">
            <v>30</v>
          </cell>
          <cell r="AP11" t="str">
            <v/>
          </cell>
          <cell r="AQ11">
            <v>47160</v>
          </cell>
          <cell r="AR11">
            <v>3930</v>
          </cell>
          <cell r="AS11">
            <v>2358</v>
          </cell>
          <cell r="AT11">
            <v>51090</v>
          </cell>
          <cell r="AU11" t="str">
            <v>Male</v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</row>
        <row r="12">
          <cell r="C12" t="str">
            <v>G00018940</v>
          </cell>
          <cell r="D12" t="str">
            <v>216167ef-cc48-461e-b182-0a9fbb03abfa</v>
          </cell>
          <cell r="E12">
            <v>44489.001898148148</v>
          </cell>
          <cell r="F12" t="str">
            <v>AEJEA1</v>
          </cell>
          <cell r="G12" t="str">
            <v/>
          </cell>
          <cell r="H12" t="str">
            <v>20005_091</v>
          </cell>
          <cell r="I12" t="str">
            <v>Haque, Zeyaul</v>
          </cell>
          <cell r="J12" t="str">
            <v>Haque, Zeyaul</v>
          </cell>
          <cell r="K12" t="str">
            <v>G00009087</v>
          </cell>
          <cell r="L12" t="str">
            <v>NO</v>
          </cell>
          <cell r="M12" t="str">
            <v/>
          </cell>
          <cell r="N12" t="str">
            <v>Production</v>
          </cell>
          <cell r="O12" t="str">
            <v>Esan</v>
          </cell>
          <cell r="P12" t="str">
            <v/>
          </cell>
          <cell r="Q12" t="str">
            <v>Mansoori</v>
          </cell>
          <cell r="R12" t="str">
            <v/>
          </cell>
          <cell r="S12">
            <v>35149</v>
          </cell>
          <cell r="T12">
            <v>44470</v>
          </cell>
          <cell r="U12">
            <v>44470</v>
          </cell>
          <cell r="V12" t="str">
            <v>en-us</v>
          </cell>
          <cell r="W12" t="str">
            <v>GST</v>
          </cell>
          <cell r="X12" t="str">
            <v/>
          </cell>
          <cell r="Y12" t="str">
            <v>ARE</v>
          </cell>
          <cell r="Z12" t="str">
            <v>AED</v>
          </cell>
          <cell r="AA12" t="str">
            <v>professional_jr</v>
          </cell>
          <cell r="AB12" t="str">
            <v>Operator Electronics</v>
          </cell>
          <cell r="AC12" t="str">
            <v/>
          </cell>
          <cell r="AD12" t="str">
            <v/>
          </cell>
          <cell r="AE12" t="str">
            <v>Employee</v>
          </cell>
          <cell r="AF12" t="str">
            <v>No Useraccount</v>
          </cell>
          <cell r="AG12" t="str">
            <v>Working</v>
          </cell>
          <cell r="AH12" t="str">
            <v>direct</v>
          </cell>
          <cell r="AI12" t="str">
            <v>Full time</v>
          </cell>
          <cell r="AJ12" t="str">
            <v>Permanent</v>
          </cell>
          <cell r="AK12"/>
          <cell r="AL12" t="str">
            <v>No</v>
          </cell>
          <cell r="AM12" t="str">
            <v/>
          </cell>
          <cell r="AN12">
            <v>40</v>
          </cell>
          <cell r="AO12">
            <v>22</v>
          </cell>
          <cell r="AP12" t="str">
            <v/>
          </cell>
          <cell r="AQ12">
            <v>60360</v>
          </cell>
          <cell r="AR12">
            <v>3018</v>
          </cell>
          <cell r="AS12">
            <v>3018</v>
          </cell>
          <cell r="AT12">
            <v>63378</v>
          </cell>
          <cell r="AU12" t="str">
            <v>Male</v>
          </cell>
          <cell r="AV12" t="str">
            <v/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</row>
        <row r="13">
          <cell r="C13" t="str">
            <v>G00018315</v>
          </cell>
          <cell r="D13" t="str">
            <v>1850d069-5dc1-44de-b62a-c482998c8e1b</v>
          </cell>
          <cell r="E13">
            <v>44369.002280092587</v>
          </cell>
          <cell r="F13" t="str">
            <v>AEJEA1</v>
          </cell>
          <cell r="G13" t="str">
            <v/>
          </cell>
          <cell r="H13" t="str">
            <v>72000_091</v>
          </cell>
          <cell r="I13" t="str">
            <v>Syed, Shazad</v>
          </cell>
          <cell r="J13" t="str">
            <v>Mantodi, Vaishak</v>
          </cell>
          <cell r="K13" t="str">
            <v>G00009132</v>
          </cell>
          <cell r="L13" t="str">
            <v>YES</v>
          </cell>
          <cell r="M13" t="str">
            <v/>
          </cell>
          <cell r="N13" t="str">
            <v>Portfolio Planning</v>
          </cell>
          <cell r="O13" t="str">
            <v>Sushmita Ranjit</v>
          </cell>
          <cell r="P13" t="str">
            <v/>
          </cell>
          <cell r="Q13" t="str">
            <v>Maji</v>
          </cell>
          <cell r="R13" t="str">
            <v/>
          </cell>
          <cell r="S13">
            <v>34611</v>
          </cell>
          <cell r="T13">
            <v>44361</v>
          </cell>
          <cell r="U13"/>
          <cell r="V13" t="str">
            <v>en-us</v>
          </cell>
          <cell r="W13" t="str">
            <v>GST</v>
          </cell>
          <cell r="X13" t="str">
            <v/>
          </cell>
          <cell r="Y13" t="str">
            <v>ARE</v>
          </cell>
          <cell r="Z13" t="str">
            <v>AED</v>
          </cell>
          <cell r="AA13" t="str">
            <v>professional_jr</v>
          </cell>
          <cell r="AB13" t="str">
            <v>Assistant</v>
          </cell>
          <cell r="AC13" t="str">
            <v/>
          </cell>
          <cell r="AD13" t="str">
            <v/>
          </cell>
          <cell r="AE13" t="str">
            <v>Employee</v>
          </cell>
          <cell r="AF13" t="str">
            <v>Useraccount &amp; eMail</v>
          </cell>
          <cell r="AG13" t="str">
            <v>Working</v>
          </cell>
          <cell r="AH13" t="str">
            <v>indirect</v>
          </cell>
          <cell r="AI13" t="str">
            <v>Full time</v>
          </cell>
          <cell r="AJ13" t="str">
            <v>Permanent</v>
          </cell>
          <cell r="AK13"/>
          <cell r="AL13" t="str">
            <v>No</v>
          </cell>
          <cell r="AM13" t="str">
            <v>No</v>
          </cell>
          <cell r="AN13">
            <v>40</v>
          </cell>
          <cell r="AO13">
            <v>22</v>
          </cell>
          <cell r="AP13" t="str">
            <v/>
          </cell>
          <cell r="AQ13">
            <v>23580</v>
          </cell>
          <cell r="AR13">
            <v>982.5</v>
          </cell>
          <cell r="AS13">
            <v>1179</v>
          </cell>
          <cell r="AT13">
            <v>24562.5</v>
          </cell>
          <cell r="AU13" t="str">
            <v>Female</v>
          </cell>
          <cell r="AV13" t="str">
            <v/>
          </cell>
          <cell r="AW13" t="str">
            <v/>
          </cell>
          <cell r="AX13" t="str">
            <v/>
          </cell>
          <cell r="AY13" t="str">
            <v/>
          </cell>
          <cell r="AZ13" t="str">
            <v/>
          </cell>
          <cell r="BA13" t="str">
            <v/>
          </cell>
          <cell r="BB13" t="str">
            <v/>
          </cell>
        </row>
        <row r="14">
          <cell r="C14" t="str">
            <v>G00018199</v>
          </cell>
          <cell r="D14" t="str">
            <v>ee50e1f9-89b3-4314-a1a9-daf1c14cccdf</v>
          </cell>
          <cell r="E14">
            <v>44356.001932870371</v>
          </cell>
          <cell r="F14" t="str">
            <v>AEJEA1</v>
          </cell>
          <cell r="G14" t="str">
            <v/>
          </cell>
          <cell r="H14" t="str">
            <v>73000_091</v>
          </cell>
          <cell r="I14" t="str">
            <v>Cheema, Sohaib</v>
          </cell>
          <cell r="J14" t="str">
            <v>Cheema, Sohaib</v>
          </cell>
          <cell r="K14" t="str">
            <v>G00009098</v>
          </cell>
          <cell r="L14" t="str">
            <v>NO</v>
          </cell>
          <cell r="M14" t="str">
            <v/>
          </cell>
          <cell r="N14" t="str">
            <v>Shipment</v>
          </cell>
          <cell r="O14" t="str">
            <v>Payal</v>
          </cell>
          <cell r="P14" t="str">
            <v/>
          </cell>
          <cell r="Q14" t="str">
            <v>Manikpuri</v>
          </cell>
          <cell r="R14" t="str">
            <v/>
          </cell>
          <cell r="S14">
            <v>35526</v>
          </cell>
          <cell r="T14">
            <v>44732</v>
          </cell>
          <cell r="U14"/>
          <cell r="V14" t="str">
            <v>en-us</v>
          </cell>
          <cell r="W14" t="str">
            <v>GST</v>
          </cell>
          <cell r="X14" t="str">
            <v/>
          </cell>
          <cell r="Y14" t="str">
            <v>ARE</v>
          </cell>
          <cell r="Z14" t="str">
            <v>AED</v>
          </cell>
          <cell r="AA14" t="str">
            <v>professional_jr</v>
          </cell>
          <cell r="AB14" t="str">
            <v>Coordinator</v>
          </cell>
          <cell r="AC14" t="str">
            <v/>
          </cell>
          <cell r="AD14" t="str">
            <v/>
          </cell>
          <cell r="AE14" t="str">
            <v>Employee</v>
          </cell>
          <cell r="AF14" t="str">
            <v>Useraccount &amp; eMail</v>
          </cell>
          <cell r="AG14" t="str">
            <v>Working</v>
          </cell>
          <cell r="AH14" t="str">
            <v>indirect</v>
          </cell>
          <cell r="AI14" t="str">
            <v>Full time</v>
          </cell>
          <cell r="AJ14" t="str">
            <v>Permanent</v>
          </cell>
          <cell r="AK14"/>
          <cell r="AL14" t="str">
            <v>No</v>
          </cell>
          <cell r="AM14" t="str">
            <v/>
          </cell>
          <cell r="AN14">
            <v>40</v>
          </cell>
          <cell r="AO14">
            <v>30</v>
          </cell>
          <cell r="AP14" t="str">
            <v/>
          </cell>
          <cell r="AQ14">
            <v>77040</v>
          </cell>
          <cell r="AR14">
            <v>6420</v>
          </cell>
          <cell r="AS14">
            <v>3852</v>
          </cell>
          <cell r="AT14">
            <v>83460</v>
          </cell>
          <cell r="AU14" t="str">
            <v>Female</v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</row>
        <row r="15">
          <cell r="C15" t="str">
            <v>G00017719</v>
          </cell>
          <cell r="D15" t="str">
            <v>d96a4177-877d-4bb1-8cfe-dda2c21818aa</v>
          </cell>
          <cell r="E15">
            <v>44261.001701388894</v>
          </cell>
          <cell r="F15" t="str">
            <v>AEJEA1</v>
          </cell>
          <cell r="G15" t="str">
            <v/>
          </cell>
          <cell r="H15" t="str">
            <v>74004_091</v>
          </cell>
          <cell r="I15" t="str">
            <v>Syed, Shazad</v>
          </cell>
          <cell r="J15" t="str">
            <v>Syed, Shazad</v>
          </cell>
          <cell r="K15" t="str">
            <v>G00009086</v>
          </cell>
          <cell r="L15" t="str">
            <v>NO</v>
          </cell>
          <cell r="M15" t="str">
            <v/>
          </cell>
          <cell r="N15" t="str">
            <v>Sales Support</v>
          </cell>
          <cell r="O15" t="str">
            <v>Ashik</v>
          </cell>
          <cell r="P15" t="str">
            <v/>
          </cell>
          <cell r="Q15" t="str">
            <v>Elahei</v>
          </cell>
          <cell r="R15" t="str">
            <v/>
          </cell>
          <cell r="S15">
            <v>31929</v>
          </cell>
          <cell r="T15">
            <v>44287</v>
          </cell>
          <cell r="U15">
            <v>44287</v>
          </cell>
          <cell r="V15" t="str">
            <v>en-us</v>
          </cell>
          <cell r="W15" t="str">
            <v>GST</v>
          </cell>
          <cell r="X15" t="str">
            <v/>
          </cell>
          <cell r="Y15" t="str">
            <v>ARE</v>
          </cell>
          <cell r="Z15" t="str">
            <v>AED</v>
          </cell>
          <cell r="AA15" t="str">
            <v>professional_jr</v>
          </cell>
          <cell r="AB15" t="str">
            <v>Sales Application Specialist</v>
          </cell>
          <cell r="AC15" t="str">
            <v/>
          </cell>
          <cell r="AD15" t="str">
            <v/>
          </cell>
          <cell r="AE15" t="str">
            <v>Employee</v>
          </cell>
          <cell r="AF15" t="str">
            <v>Useraccount &amp; eMail</v>
          </cell>
          <cell r="AG15" t="str">
            <v>Working</v>
          </cell>
          <cell r="AH15" t="str">
            <v>indirect</v>
          </cell>
          <cell r="AI15" t="str">
            <v>Full time</v>
          </cell>
          <cell r="AJ15" t="str">
            <v>Permanent</v>
          </cell>
          <cell r="AK15"/>
          <cell r="AL15" t="str">
            <v>No</v>
          </cell>
          <cell r="AM15" t="str">
            <v/>
          </cell>
          <cell r="AN15">
            <v>40</v>
          </cell>
          <cell r="AO15">
            <v>22</v>
          </cell>
          <cell r="AP15" t="str">
            <v/>
          </cell>
          <cell r="AQ15">
            <v>243000</v>
          </cell>
          <cell r="AR15">
            <v>30375</v>
          </cell>
          <cell r="AS15">
            <v>12150</v>
          </cell>
          <cell r="AT15">
            <v>273375</v>
          </cell>
          <cell r="AU15" t="str">
            <v>Male</v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</row>
        <row r="16">
          <cell r="C16" t="str">
            <v>G00016951</v>
          </cell>
          <cell r="D16" t="str">
            <v>163a5cb0-3afc-41b6-9d74-b38aeb36ef05</v>
          </cell>
          <cell r="E16">
            <v>44078.000243055561</v>
          </cell>
          <cell r="F16" t="str">
            <v>AEJEA1</v>
          </cell>
          <cell r="G16" t="str">
            <v/>
          </cell>
          <cell r="H16" t="str">
            <v>73010_091</v>
          </cell>
          <cell r="I16" t="str">
            <v>Kumar, Bharath</v>
          </cell>
          <cell r="J16" t="str">
            <v>Cheema, Sohaib</v>
          </cell>
          <cell r="K16" t="str">
            <v>G00009098</v>
          </cell>
          <cell r="L16" t="str">
            <v>YES</v>
          </cell>
          <cell r="M16" t="str">
            <v/>
          </cell>
          <cell r="N16" t="str">
            <v>Shipment</v>
          </cell>
          <cell r="O16" t="str">
            <v>Veera Venkata Sai</v>
          </cell>
          <cell r="P16" t="str">
            <v/>
          </cell>
          <cell r="Q16" t="str">
            <v>Padavala</v>
          </cell>
          <cell r="R16" t="str">
            <v/>
          </cell>
          <cell r="S16">
            <v>35164</v>
          </cell>
          <cell r="T16">
            <v>44060</v>
          </cell>
          <cell r="U16"/>
          <cell r="V16" t="str">
            <v>en-us</v>
          </cell>
          <cell r="W16" t="str">
            <v>GST</v>
          </cell>
          <cell r="X16" t="str">
            <v/>
          </cell>
          <cell r="Y16" t="str">
            <v>ARE</v>
          </cell>
          <cell r="Z16" t="str">
            <v>AED</v>
          </cell>
          <cell r="AA16" t="str">
            <v>worker</v>
          </cell>
          <cell r="AB16" t="str">
            <v>Assistant</v>
          </cell>
          <cell r="AC16" t="str">
            <v/>
          </cell>
          <cell r="AD16" t="str">
            <v/>
          </cell>
          <cell r="AE16" t="str">
            <v>Employee</v>
          </cell>
          <cell r="AF16" t="str">
            <v>Useraccount &amp; eMail</v>
          </cell>
          <cell r="AG16" t="str">
            <v>Working</v>
          </cell>
          <cell r="AH16" t="str">
            <v>indirect</v>
          </cell>
          <cell r="AI16" t="str">
            <v>Full time</v>
          </cell>
          <cell r="AJ16" t="str">
            <v>Permanent</v>
          </cell>
          <cell r="AK16"/>
          <cell r="AL16" t="str">
            <v>No</v>
          </cell>
          <cell r="AM16" t="str">
            <v/>
          </cell>
          <cell r="AN16">
            <v>40</v>
          </cell>
          <cell r="AO16">
            <v>22</v>
          </cell>
          <cell r="AP16" t="str">
            <v/>
          </cell>
          <cell r="AQ16">
            <v>34008</v>
          </cell>
          <cell r="AR16">
            <v>2500</v>
          </cell>
          <cell r="AS16">
            <v>1700.4</v>
          </cell>
          <cell r="AT16">
            <v>36508</v>
          </cell>
          <cell r="AU16" t="str">
            <v>Male</v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</row>
        <row r="17">
          <cell r="C17" t="str">
            <v>G00016952</v>
          </cell>
          <cell r="D17" t="str">
            <v>3de981ef-7db5-4e5e-9d55-567e74e96094</v>
          </cell>
          <cell r="E17">
            <v>44078.000243055561</v>
          </cell>
          <cell r="F17" t="str">
            <v>AEJEA1</v>
          </cell>
          <cell r="G17" t="str">
            <v/>
          </cell>
          <cell r="H17" t="str">
            <v>40000_091</v>
          </cell>
          <cell r="I17" t="str">
            <v>Reppe, Tino</v>
          </cell>
          <cell r="J17" t="str">
            <v>Reppe, Tino</v>
          </cell>
          <cell r="K17" t="str">
            <v>G00000112</v>
          </cell>
          <cell r="L17" t="str">
            <v>NO</v>
          </cell>
          <cell r="M17" t="str">
            <v/>
          </cell>
          <cell r="N17" t="str">
            <v>Finance / Controlling Operative</v>
          </cell>
          <cell r="O17" t="str">
            <v>Mary Jane</v>
          </cell>
          <cell r="P17" t="str">
            <v/>
          </cell>
          <cell r="Q17" t="str">
            <v>Rodriguez</v>
          </cell>
          <cell r="R17" t="str">
            <v/>
          </cell>
          <cell r="S17">
            <v>30627</v>
          </cell>
          <cell r="T17">
            <v>43839</v>
          </cell>
          <cell r="U17">
            <v>44067</v>
          </cell>
          <cell r="V17" t="str">
            <v>en-us</v>
          </cell>
          <cell r="W17" t="str">
            <v>GST</v>
          </cell>
          <cell r="X17" t="str">
            <v/>
          </cell>
          <cell r="Y17" t="str">
            <v>ARE</v>
          </cell>
          <cell r="Z17" t="str">
            <v>AED</v>
          </cell>
          <cell r="AA17" t="str">
            <v>professional_jr</v>
          </cell>
          <cell r="AB17" t="str">
            <v>Operator</v>
          </cell>
          <cell r="AC17" t="str">
            <v/>
          </cell>
          <cell r="AD17" t="str">
            <v/>
          </cell>
          <cell r="AE17" t="str">
            <v>Employee</v>
          </cell>
          <cell r="AF17" t="str">
            <v>Useraccount &amp; eMail</v>
          </cell>
          <cell r="AG17" t="str">
            <v>Working</v>
          </cell>
          <cell r="AH17" t="str">
            <v>indirect</v>
          </cell>
          <cell r="AI17" t="str">
            <v>Full time</v>
          </cell>
          <cell r="AJ17" t="str">
            <v>Permanent</v>
          </cell>
          <cell r="AK17"/>
          <cell r="AL17" t="str">
            <v>No</v>
          </cell>
          <cell r="AM17" t="str">
            <v/>
          </cell>
          <cell r="AN17">
            <v>40</v>
          </cell>
          <cell r="AO17">
            <v>22</v>
          </cell>
          <cell r="AP17" t="str">
            <v/>
          </cell>
          <cell r="AQ17">
            <v>72000</v>
          </cell>
          <cell r="AR17">
            <v>6000</v>
          </cell>
          <cell r="AS17">
            <v>3600</v>
          </cell>
          <cell r="AT17">
            <v>78000</v>
          </cell>
          <cell r="AU17" t="str">
            <v>Female</v>
          </cell>
          <cell r="AV17" t="str">
            <v/>
          </cell>
          <cell r="AW17" t="str">
            <v/>
          </cell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</row>
        <row r="18">
          <cell r="C18" t="str">
            <v>G00016614</v>
          </cell>
          <cell r="D18" t="str">
            <v>7219923d-2e35-424e-9750-9b01bdf4ccc2</v>
          </cell>
          <cell r="E18">
            <v>44056.308564814812</v>
          </cell>
          <cell r="F18" t="str">
            <v>AEJEA1</v>
          </cell>
          <cell r="G18" t="str">
            <v/>
          </cell>
          <cell r="H18" t="str">
            <v>71080_091</v>
          </cell>
          <cell r="I18" t="str">
            <v>Shah, Harshal</v>
          </cell>
          <cell r="J18" t="str">
            <v>Kamal, Hossam</v>
          </cell>
          <cell r="K18" t="str">
            <v>G00016591</v>
          </cell>
          <cell r="L18" t="str">
            <v>YES</v>
          </cell>
          <cell r="M18" t="str">
            <v/>
          </cell>
          <cell r="N18" t="str">
            <v>Outdoor Sales</v>
          </cell>
          <cell r="O18" t="str">
            <v>Mazin</v>
          </cell>
          <cell r="P18" t="str">
            <v/>
          </cell>
          <cell r="Q18" t="str">
            <v>Abdulhadi</v>
          </cell>
          <cell r="R18" t="str">
            <v/>
          </cell>
          <cell r="S18">
            <v>31048</v>
          </cell>
          <cell r="T18">
            <v>40909</v>
          </cell>
          <cell r="U18"/>
          <cell r="V18" t="str">
            <v>en-us</v>
          </cell>
          <cell r="W18" t="str">
            <v>EET</v>
          </cell>
          <cell r="X18" t="str">
            <v/>
          </cell>
          <cell r="Y18" t="str">
            <v>ARE</v>
          </cell>
          <cell r="Z18" t="str">
            <v>AED</v>
          </cell>
          <cell r="AA18" t="str">
            <v>manager_1</v>
          </cell>
          <cell r="AB18" t="str">
            <v>Outside Sales</v>
          </cell>
          <cell r="AC18" t="str">
            <v/>
          </cell>
          <cell r="AD18" t="str">
            <v/>
          </cell>
          <cell r="AE18" t="str">
            <v>Employee</v>
          </cell>
          <cell r="AF18" t="str">
            <v>No Useraccount</v>
          </cell>
          <cell r="AG18" t="str">
            <v>Working</v>
          </cell>
          <cell r="AH18" t="str">
            <v>indirect</v>
          </cell>
          <cell r="AI18" t="str">
            <v>Full time</v>
          </cell>
          <cell r="AJ18" t="str">
            <v>Permanent</v>
          </cell>
          <cell r="AK18"/>
          <cell r="AL18" t="str">
            <v>No</v>
          </cell>
          <cell r="AM18" t="str">
            <v>No</v>
          </cell>
          <cell r="AN18">
            <v>40</v>
          </cell>
          <cell r="AO18">
            <v>21</v>
          </cell>
          <cell r="AP18" t="str">
            <v/>
          </cell>
          <cell r="AQ18">
            <v>274080</v>
          </cell>
          <cell r="AR18">
            <v>68500</v>
          </cell>
          <cell r="AS18">
            <v>13704</v>
          </cell>
          <cell r="AT18">
            <v>342580</v>
          </cell>
          <cell r="AU18" t="str">
            <v>Male</v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</row>
        <row r="19">
          <cell r="C19" t="str">
            <v>G00016321</v>
          </cell>
          <cell r="D19" t="str">
            <v>48093bf9-2715-4239-9be6-d5e45e7d9e4f</v>
          </cell>
          <cell r="E19">
            <v>44048.352986111109</v>
          </cell>
          <cell r="F19" t="str">
            <v>AEJEA1</v>
          </cell>
          <cell r="G19" t="str">
            <v/>
          </cell>
          <cell r="H19" t="str">
            <v>20005_091</v>
          </cell>
          <cell r="I19" t="str">
            <v>Haque, Zeyaul</v>
          </cell>
          <cell r="J19" t="str">
            <v>Haque, Zeyaul</v>
          </cell>
          <cell r="K19" t="str">
            <v>G00009087</v>
          </cell>
          <cell r="L19" t="str">
            <v>NO</v>
          </cell>
          <cell r="M19" t="str">
            <v/>
          </cell>
          <cell r="N19" t="str">
            <v>Production</v>
          </cell>
          <cell r="O19" t="str">
            <v>Ranjit</v>
          </cell>
          <cell r="P19" t="str">
            <v/>
          </cell>
          <cell r="Q19" t="str">
            <v>Kumar</v>
          </cell>
          <cell r="R19" t="str">
            <v/>
          </cell>
          <cell r="S19">
            <v>30503</v>
          </cell>
          <cell r="T19">
            <v>43877</v>
          </cell>
          <cell r="U19"/>
          <cell r="V19" t="str">
            <v>en-us</v>
          </cell>
          <cell r="W19" t="str">
            <v>GST</v>
          </cell>
          <cell r="X19" t="str">
            <v/>
          </cell>
          <cell r="Y19" t="str">
            <v>ARE</v>
          </cell>
          <cell r="Z19" t="str">
            <v>AED</v>
          </cell>
          <cell r="AA19" t="str">
            <v>professional_jr</v>
          </cell>
          <cell r="AB19" t="str">
            <v>Machine Operator</v>
          </cell>
          <cell r="AC19" t="str">
            <v/>
          </cell>
          <cell r="AD19" t="str">
            <v/>
          </cell>
          <cell r="AE19" t="str">
            <v>Employee</v>
          </cell>
          <cell r="AF19" t="str">
            <v>No Useraccount</v>
          </cell>
          <cell r="AG19" t="str">
            <v>Working</v>
          </cell>
          <cell r="AH19" t="str">
            <v>direct</v>
          </cell>
          <cell r="AI19" t="str">
            <v>Full time</v>
          </cell>
          <cell r="AJ19" t="str">
            <v>Permanent</v>
          </cell>
          <cell r="AK19"/>
          <cell r="AL19" t="str">
            <v>No</v>
          </cell>
          <cell r="AM19" t="str">
            <v/>
          </cell>
          <cell r="AN19">
            <v>40</v>
          </cell>
          <cell r="AO19">
            <v>30</v>
          </cell>
          <cell r="AP19" t="str">
            <v/>
          </cell>
          <cell r="AQ19">
            <v>63000</v>
          </cell>
          <cell r="AR19">
            <v>3150</v>
          </cell>
          <cell r="AS19">
            <v>3150</v>
          </cell>
          <cell r="AT19">
            <v>66150</v>
          </cell>
          <cell r="AU19" t="str">
            <v>Male</v>
          </cell>
          <cell r="AV19" t="str">
            <v/>
          </cell>
          <cell r="AW19" t="str">
            <v/>
          </cell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</row>
        <row r="20">
          <cell r="C20" t="str">
            <v>G00016661</v>
          </cell>
          <cell r="D20" t="str">
            <v>683764ab-f188-472a-af4f-23cca2c1d7cf</v>
          </cell>
          <cell r="E20">
            <v>44048.352986111109</v>
          </cell>
          <cell r="F20" t="str">
            <v>AEJEA1</v>
          </cell>
          <cell r="G20" t="str">
            <v/>
          </cell>
          <cell r="H20" t="str">
            <v>20010_091</v>
          </cell>
          <cell r="I20" t="str">
            <v>Bhogte, Vinesh</v>
          </cell>
          <cell r="J20" t="str">
            <v>Bhogte, Vinesh</v>
          </cell>
          <cell r="K20" t="str">
            <v>G00009157</v>
          </cell>
          <cell r="L20" t="str">
            <v>NO</v>
          </cell>
          <cell r="M20" t="str">
            <v/>
          </cell>
          <cell r="N20" t="str">
            <v>Production</v>
          </cell>
          <cell r="O20" t="str">
            <v>Omkar</v>
          </cell>
          <cell r="P20" t="str">
            <v/>
          </cell>
          <cell r="Q20" t="str">
            <v>Parkar</v>
          </cell>
          <cell r="R20" t="str">
            <v/>
          </cell>
          <cell r="S20">
            <v>35886</v>
          </cell>
          <cell r="T20">
            <v>43388</v>
          </cell>
          <cell r="U20"/>
          <cell r="V20" t="str">
            <v>en-us</v>
          </cell>
          <cell r="W20" t="str">
            <v>GST</v>
          </cell>
          <cell r="X20" t="str">
            <v/>
          </cell>
          <cell r="Y20" t="str">
            <v>ARE</v>
          </cell>
          <cell r="Z20" t="str">
            <v>AED</v>
          </cell>
          <cell r="AA20" t="str">
            <v>professional_jr</v>
          </cell>
          <cell r="AB20" t="str">
            <v>Welder</v>
          </cell>
          <cell r="AC20" t="str">
            <v/>
          </cell>
          <cell r="AD20" t="str">
            <v/>
          </cell>
          <cell r="AE20" t="str">
            <v>Employee</v>
          </cell>
          <cell r="AF20" t="str">
            <v>No Useraccount</v>
          </cell>
          <cell r="AG20" t="str">
            <v>Working</v>
          </cell>
          <cell r="AH20" t="str">
            <v>direct</v>
          </cell>
          <cell r="AI20" t="str">
            <v>Full time</v>
          </cell>
          <cell r="AJ20" t="str">
            <v>Permanent</v>
          </cell>
          <cell r="AK20"/>
          <cell r="AL20" t="str">
            <v>No</v>
          </cell>
          <cell r="AM20" t="str">
            <v/>
          </cell>
          <cell r="AN20">
            <v>40</v>
          </cell>
          <cell r="AO20">
            <v>22</v>
          </cell>
          <cell r="AP20" t="str">
            <v/>
          </cell>
          <cell r="AQ20">
            <v>76200</v>
          </cell>
          <cell r="AR20">
            <v>3175</v>
          </cell>
          <cell r="AS20">
            <v>3810</v>
          </cell>
          <cell r="AT20">
            <v>79375</v>
          </cell>
          <cell r="AU20" t="str">
            <v>Male</v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</row>
        <row r="21">
          <cell r="C21" t="str">
            <v>G00012726</v>
          </cell>
          <cell r="D21" t="str">
            <v>bff70704-803d-4b3a-bd1c-db220d732c2a</v>
          </cell>
          <cell r="E21">
            <v>44000.684398148151</v>
          </cell>
          <cell r="F21" t="str">
            <v>AEJEA1</v>
          </cell>
          <cell r="G21" t="str">
            <v/>
          </cell>
          <cell r="H21" t="str">
            <v>70040_091</v>
          </cell>
          <cell r="I21" t="str">
            <v>Syed, Hyder</v>
          </cell>
          <cell r="J21" t="str">
            <v>Reiß, Martin</v>
          </cell>
          <cell r="K21" t="str">
            <v>G00006136</v>
          </cell>
          <cell r="L21" t="str">
            <v>YES</v>
          </cell>
          <cell r="M21" t="str">
            <v/>
          </cell>
          <cell r="N21" t="str">
            <v>Indoor Sales</v>
          </cell>
          <cell r="O21" t="str">
            <v>Rahul</v>
          </cell>
          <cell r="P21" t="str">
            <v/>
          </cell>
          <cell r="Q21" t="str">
            <v>Goswami</v>
          </cell>
          <cell r="R21" t="str">
            <v/>
          </cell>
          <cell r="S21">
            <v>34641</v>
          </cell>
          <cell r="T21">
            <v>43313</v>
          </cell>
          <cell r="U21">
            <v>44879</v>
          </cell>
          <cell r="V21" t="str">
            <v>en-us</v>
          </cell>
          <cell r="W21" t="str">
            <v>IST</v>
          </cell>
          <cell r="X21" t="str">
            <v/>
          </cell>
          <cell r="Y21" t="str">
            <v>ARE</v>
          </cell>
          <cell r="Z21" t="str">
            <v>AED</v>
          </cell>
          <cell r="AA21" t="str">
            <v>professional</v>
          </cell>
          <cell r="AB21" t="str">
            <v>Technical Customer Support</v>
          </cell>
          <cell r="AC21" t="str">
            <v/>
          </cell>
          <cell r="AD21" t="str">
            <v/>
          </cell>
          <cell r="AE21" t="str">
            <v>Employee</v>
          </cell>
          <cell r="AF21" t="str">
            <v>Useraccount &amp; eMail</v>
          </cell>
          <cell r="AG21" t="str">
            <v>Working</v>
          </cell>
          <cell r="AH21" t="str">
            <v>indirect</v>
          </cell>
          <cell r="AI21" t="str">
            <v>Full time</v>
          </cell>
          <cell r="AJ21" t="str">
            <v>Permanent</v>
          </cell>
          <cell r="AK21"/>
          <cell r="AL21" t="str">
            <v>No</v>
          </cell>
          <cell r="AM21" t="str">
            <v/>
          </cell>
          <cell r="AN21">
            <v>40</v>
          </cell>
          <cell r="AO21">
            <v>22</v>
          </cell>
          <cell r="AP21" t="str">
            <v/>
          </cell>
          <cell r="AQ21">
            <v>102000</v>
          </cell>
          <cell r="AR21">
            <v>10000</v>
          </cell>
          <cell r="AS21">
            <v>5100</v>
          </cell>
          <cell r="AT21">
            <v>112000</v>
          </cell>
          <cell r="AU21" t="str">
            <v>Male</v>
          </cell>
          <cell r="AV21" t="str">
            <v/>
          </cell>
          <cell r="AW21" t="str">
            <v/>
          </cell>
          <cell r="AX21" t="str">
            <v/>
          </cell>
          <cell r="AY21" t="str">
            <v/>
          </cell>
          <cell r="AZ21" t="str">
            <v/>
          </cell>
          <cell r="BA21" t="str">
            <v/>
          </cell>
          <cell r="BB21" t="str">
            <v/>
          </cell>
        </row>
        <row r="22">
          <cell r="C22" t="str">
            <v>G00009129</v>
          </cell>
          <cell r="D22" t="str">
            <v>6b114532-6296-4fe9-93ac-437f16f5b413</v>
          </cell>
          <cell r="E22">
            <v>43938.721863425926</v>
          </cell>
          <cell r="F22" t="str">
            <v>AEJEA1</v>
          </cell>
          <cell r="G22" t="str">
            <v/>
          </cell>
          <cell r="H22" t="str">
            <v>70100_091</v>
          </cell>
          <cell r="I22" t="str">
            <v/>
          </cell>
          <cell r="J22" t="str">
            <v>Sayyed, Ulfath</v>
          </cell>
          <cell r="K22" t="str">
            <v>G00009099</v>
          </cell>
          <cell r="L22" t="str">
            <v>YES</v>
          </cell>
          <cell r="M22" t="str">
            <v/>
          </cell>
          <cell r="N22" t="str">
            <v>Indoor Sales</v>
          </cell>
          <cell r="O22" t="str">
            <v>Zahid</v>
          </cell>
          <cell r="P22" t="str">
            <v/>
          </cell>
          <cell r="Q22" t="str">
            <v>Akhtar</v>
          </cell>
          <cell r="R22" t="str">
            <v/>
          </cell>
          <cell r="S22">
            <v>30645</v>
          </cell>
          <cell r="T22">
            <v>41799</v>
          </cell>
          <cell r="U22"/>
          <cell r="V22" t="str">
            <v>en-us</v>
          </cell>
          <cell r="W22" t="str">
            <v>GST</v>
          </cell>
          <cell r="X22" t="str">
            <v/>
          </cell>
          <cell r="Y22" t="str">
            <v>ARE</v>
          </cell>
          <cell r="Z22" t="str">
            <v>AED</v>
          </cell>
          <cell r="AA22" t="str">
            <v>professional</v>
          </cell>
          <cell r="AB22" t="str">
            <v>Inside Sales</v>
          </cell>
          <cell r="AC22" t="str">
            <v/>
          </cell>
          <cell r="AD22" t="str">
            <v/>
          </cell>
          <cell r="AE22" t="str">
            <v>Employee</v>
          </cell>
          <cell r="AF22" t="str">
            <v>Useraccount &amp; eMail</v>
          </cell>
          <cell r="AG22" t="str">
            <v>Working</v>
          </cell>
          <cell r="AH22" t="str">
            <v>indirect</v>
          </cell>
          <cell r="AI22" t="str">
            <v>Full time</v>
          </cell>
          <cell r="AJ22" t="str">
            <v>Permanent</v>
          </cell>
          <cell r="AK22"/>
          <cell r="AL22" t="str">
            <v>No</v>
          </cell>
          <cell r="AM22" t="str">
            <v>No</v>
          </cell>
          <cell r="AN22">
            <v>40</v>
          </cell>
          <cell r="AO22">
            <v>22</v>
          </cell>
          <cell r="AP22" t="str">
            <v/>
          </cell>
          <cell r="AQ22">
            <v>181920</v>
          </cell>
          <cell r="AR22">
            <v>15160</v>
          </cell>
          <cell r="AS22">
            <v>9096</v>
          </cell>
          <cell r="AT22">
            <v>197080</v>
          </cell>
          <cell r="AU22" t="str">
            <v>Male</v>
          </cell>
          <cell r="AV22" t="str">
            <v/>
          </cell>
          <cell r="AW22" t="str">
            <v/>
          </cell>
          <cell r="AX22" t="str">
            <v/>
          </cell>
          <cell r="AY22" t="str">
            <v/>
          </cell>
          <cell r="AZ22" t="str">
            <v/>
          </cell>
          <cell r="BA22" t="str">
            <v/>
          </cell>
          <cell r="BB22" t="str">
            <v/>
          </cell>
        </row>
        <row r="23">
          <cell r="C23" t="str">
            <v>G00015865</v>
          </cell>
          <cell r="D23" t="str">
            <v>c3b075c1-c556-4157-a7c1-807dbbe0ff9c</v>
          </cell>
          <cell r="E23">
            <v>43880.000289351854</v>
          </cell>
          <cell r="F23" t="str">
            <v>AEJEA1</v>
          </cell>
          <cell r="G23" t="str">
            <v/>
          </cell>
          <cell r="H23" t="str">
            <v>70040_091</v>
          </cell>
          <cell r="I23" t="str">
            <v>Syed, Hyder</v>
          </cell>
          <cell r="J23" t="str">
            <v>Reiß, Martin</v>
          </cell>
          <cell r="K23" t="str">
            <v>G00006136</v>
          </cell>
          <cell r="L23" t="str">
            <v>YES</v>
          </cell>
          <cell r="M23" t="str">
            <v/>
          </cell>
          <cell r="N23" t="str">
            <v>Indoor Sales</v>
          </cell>
          <cell r="O23" t="str">
            <v>Mohammed Ali</v>
          </cell>
          <cell r="P23" t="str">
            <v/>
          </cell>
          <cell r="Q23" t="str">
            <v>Syed</v>
          </cell>
          <cell r="R23" t="str">
            <v/>
          </cell>
          <cell r="S23">
            <v>33654</v>
          </cell>
          <cell r="T23">
            <v>43702</v>
          </cell>
          <cell r="U23"/>
          <cell r="V23" t="str">
            <v>en-us</v>
          </cell>
          <cell r="W23" t="str">
            <v>GST</v>
          </cell>
          <cell r="X23" t="str">
            <v/>
          </cell>
          <cell r="Y23" t="str">
            <v>ARE</v>
          </cell>
          <cell r="Z23" t="str">
            <v>AED</v>
          </cell>
          <cell r="AA23" t="str">
            <v>professional</v>
          </cell>
          <cell r="AB23" t="str">
            <v>Inside Sales</v>
          </cell>
          <cell r="AC23" t="str">
            <v/>
          </cell>
          <cell r="AD23" t="str">
            <v/>
          </cell>
          <cell r="AE23" t="str">
            <v>Employee</v>
          </cell>
          <cell r="AF23" t="str">
            <v>Useraccount &amp; eMail</v>
          </cell>
          <cell r="AG23" t="str">
            <v>Working</v>
          </cell>
          <cell r="AH23" t="str">
            <v>indirect</v>
          </cell>
          <cell r="AI23" t="str">
            <v>Full time</v>
          </cell>
          <cell r="AJ23" t="str">
            <v>Permanent</v>
          </cell>
          <cell r="AK23"/>
          <cell r="AL23" t="str">
            <v>No</v>
          </cell>
          <cell r="AM23" t="str">
            <v/>
          </cell>
          <cell r="AN23">
            <v>40</v>
          </cell>
          <cell r="AO23">
            <v>22</v>
          </cell>
          <cell r="AP23" t="str">
            <v/>
          </cell>
          <cell r="AQ23">
            <v>114000</v>
          </cell>
          <cell r="AR23">
            <v>9500</v>
          </cell>
          <cell r="AS23">
            <v>5700</v>
          </cell>
          <cell r="AT23">
            <v>123500</v>
          </cell>
          <cell r="AU23" t="str">
            <v>Male</v>
          </cell>
          <cell r="AV23" t="str">
            <v/>
          </cell>
          <cell r="AW23" t="str">
            <v/>
          </cell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</row>
        <row r="24">
          <cell r="C24" t="str">
            <v>G00012756</v>
          </cell>
          <cell r="D24" t="str">
            <v>edc468a2-9be5-45fa-a1a0-9cf1a3f88af1</v>
          </cell>
          <cell r="E24">
            <v>43880.000289351854</v>
          </cell>
          <cell r="F24" t="str">
            <v>AEJEA1</v>
          </cell>
          <cell r="G24" t="str">
            <v/>
          </cell>
          <cell r="H24" t="str">
            <v>73000_091</v>
          </cell>
          <cell r="I24" t="str">
            <v>Cheema, Sohaib</v>
          </cell>
          <cell r="J24" t="str">
            <v>Cheema, Sohaib</v>
          </cell>
          <cell r="K24" t="str">
            <v>G00009098</v>
          </cell>
          <cell r="L24" t="str">
            <v>NO</v>
          </cell>
          <cell r="M24" t="str">
            <v/>
          </cell>
          <cell r="N24" t="str">
            <v>Shipment</v>
          </cell>
          <cell r="O24" t="str">
            <v>Ijas</v>
          </cell>
          <cell r="P24" t="str">
            <v/>
          </cell>
          <cell r="Q24" t="str">
            <v>Katramvally</v>
          </cell>
          <cell r="R24" t="str">
            <v/>
          </cell>
          <cell r="S24">
            <v>31334</v>
          </cell>
          <cell r="T24">
            <v>43252</v>
          </cell>
          <cell r="U24">
            <v>43252</v>
          </cell>
          <cell r="V24" t="str">
            <v>en-us</v>
          </cell>
          <cell r="W24" t="str">
            <v>GST</v>
          </cell>
          <cell r="X24" t="str">
            <v/>
          </cell>
          <cell r="Y24" t="str">
            <v>ARE</v>
          </cell>
          <cell r="Z24" t="str">
            <v>AED</v>
          </cell>
          <cell r="AA24" t="str">
            <v>professional</v>
          </cell>
          <cell r="AB24" t="str">
            <v>Coordinator</v>
          </cell>
          <cell r="AC24" t="str">
            <v/>
          </cell>
          <cell r="AD24" t="str">
            <v/>
          </cell>
          <cell r="AE24" t="str">
            <v>Employee</v>
          </cell>
          <cell r="AF24" t="str">
            <v>Useraccount &amp; eMail</v>
          </cell>
          <cell r="AG24" t="str">
            <v>Working</v>
          </cell>
          <cell r="AH24" t="str">
            <v>indirect</v>
          </cell>
          <cell r="AI24" t="str">
            <v>Full time</v>
          </cell>
          <cell r="AJ24" t="str">
            <v>Permanent</v>
          </cell>
          <cell r="AK24"/>
          <cell r="AL24" t="str">
            <v>No</v>
          </cell>
          <cell r="AM24" t="str">
            <v/>
          </cell>
          <cell r="AN24">
            <v>40</v>
          </cell>
          <cell r="AO24">
            <v>30</v>
          </cell>
          <cell r="AP24" t="str">
            <v/>
          </cell>
          <cell r="AQ24">
            <v>140160</v>
          </cell>
          <cell r="AR24">
            <v>11680</v>
          </cell>
          <cell r="AS24">
            <v>7008</v>
          </cell>
          <cell r="AT24">
            <v>151840</v>
          </cell>
          <cell r="AU24" t="str">
            <v>Male</v>
          </cell>
          <cell r="AV24" t="str">
            <v/>
          </cell>
          <cell r="AW24" t="str">
            <v/>
          </cell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</row>
        <row r="25">
          <cell r="C25" t="str">
            <v>G00012758</v>
          </cell>
          <cell r="D25" t="str">
            <v>76970734-e129-4b17-ab32-e8b0fdff2066</v>
          </cell>
          <cell r="E25">
            <v>43880.000289351854</v>
          </cell>
          <cell r="F25" t="str">
            <v>AEJEA1</v>
          </cell>
          <cell r="G25" t="str">
            <v/>
          </cell>
          <cell r="H25" t="str">
            <v>42000_091</v>
          </cell>
          <cell r="I25" t="str">
            <v>Salian, Sujit</v>
          </cell>
          <cell r="J25" t="str">
            <v>Salian, Sujit</v>
          </cell>
          <cell r="K25" t="str">
            <v>G00009083</v>
          </cell>
          <cell r="L25" t="str">
            <v>NO</v>
          </cell>
          <cell r="M25" t="str">
            <v/>
          </cell>
          <cell r="N25" t="str">
            <v>IT</v>
          </cell>
          <cell r="O25" t="str">
            <v>Yadu</v>
          </cell>
          <cell r="P25" t="str">
            <v/>
          </cell>
          <cell r="Q25" t="str">
            <v>Krishnan</v>
          </cell>
          <cell r="R25" t="str">
            <v/>
          </cell>
          <cell r="S25">
            <v>32549</v>
          </cell>
          <cell r="T25">
            <v>43303</v>
          </cell>
          <cell r="U25"/>
          <cell r="V25" t="str">
            <v>en-us</v>
          </cell>
          <cell r="W25" t="str">
            <v>GST</v>
          </cell>
          <cell r="X25" t="str">
            <v/>
          </cell>
          <cell r="Y25" t="str">
            <v>ARE</v>
          </cell>
          <cell r="Z25" t="str">
            <v>AED</v>
          </cell>
          <cell r="AA25" t="str">
            <v>professional_jr</v>
          </cell>
          <cell r="AB25" t="str">
            <v>System Administrator</v>
          </cell>
          <cell r="AC25" t="str">
            <v/>
          </cell>
          <cell r="AD25" t="str">
            <v/>
          </cell>
          <cell r="AE25" t="str">
            <v>Employee</v>
          </cell>
          <cell r="AF25" t="str">
            <v>Useraccount &amp; eMail</v>
          </cell>
          <cell r="AG25" t="str">
            <v>Working</v>
          </cell>
          <cell r="AH25" t="str">
            <v>indirect</v>
          </cell>
          <cell r="AI25" t="str">
            <v>Full time</v>
          </cell>
          <cell r="AJ25" t="str">
            <v>Permanent</v>
          </cell>
          <cell r="AK25"/>
          <cell r="AL25" t="str">
            <v>No</v>
          </cell>
          <cell r="AM25" t="str">
            <v/>
          </cell>
          <cell r="AN25">
            <v>40</v>
          </cell>
          <cell r="AO25">
            <v>22</v>
          </cell>
          <cell r="AP25" t="str">
            <v/>
          </cell>
          <cell r="AQ25">
            <v>96096</v>
          </cell>
          <cell r="AR25">
            <v>8008</v>
          </cell>
          <cell r="AS25">
            <v>4804.8</v>
          </cell>
          <cell r="AT25">
            <v>104104</v>
          </cell>
          <cell r="AU25" t="str">
            <v>Male</v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</row>
        <row r="26">
          <cell r="C26" t="str">
            <v>G00015667</v>
          </cell>
          <cell r="D26" t="str">
            <v>8c1efc77-258d-40bc-af1f-1a95d2a12f00</v>
          </cell>
          <cell r="E26">
            <v>43880.000289351847</v>
          </cell>
          <cell r="F26" t="str">
            <v>AEJEA1</v>
          </cell>
          <cell r="G26" t="str">
            <v/>
          </cell>
          <cell r="H26" t="str">
            <v>41000_091</v>
          </cell>
          <cell r="I26" t="str">
            <v>Salian, Sujit</v>
          </cell>
          <cell r="J26" t="str">
            <v>Salian, Sujit</v>
          </cell>
          <cell r="K26" t="str">
            <v>G00009083</v>
          </cell>
          <cell r="L26" t="str">
            <v>NO</v>
          </cell>
          <cell r="M26" t="str">
            <v/>
          </cell>
          <cell r="N26" t="str">
            <v>Finance / Controlling Operative</v>
          </cell>
          <cell r="O26" t="str">
            <v>Shweta</v>
          </cell>
          <cell r="P26" t="str">
            <v/>
          </cell>
          <cell r="Q26" t="str">
            <v>Kotian</v>
          </cell>
          <cell r="R26" t="str">
            <v/>
          </cell>
          <cell r="S26">
            <v>28669</v>
          </cell>
          <cell r="T26">
            <v>43471</v>
          </cell>
          <cell r="U26">
            <v>43325</v>
          </cell>
          <cell r="V26" t="str">
            <v>en-us</v>
          </cell>
          <cell r="W26" t="str">
            <v>GST</v>
          </cell>
          <cell r="X26" t="str">
            <v/>
          </cell>
          <cell r="Y26" t="str">
            <v>ARE</v>
          </cell>
          <cell r="Z26" t="str">
            <v>AED</v>
          </cell>
          <cell r="AA26" t="str">
            <v>professional</v>
          </cell>
          <cell r="AB26" t="str">
            <v>Assistant</v>
          </cell>
          <cell r="AC26" t="str">
            <v/>
          </cell>
          <cell r="AD26" t="str">
            <v/>
          </cell>
          <cell r="AE26" t="str">
            <v>Employee</v>
          </cell>
          <cell r="AF26" t="str">
            <v>Useraccount &amp; eMail</v>
          </cell>
          <cell r="AG26" t="str">
            <v>Working</v>
          </cell>
          <cell r="AH26" t="str">
            <v>indirect</v>
          </cell>
          <cell r="AI26" t="str">
            <v>Full time</v>
          </cell>
          <cell r="AJ26" t="str">
            <v>Permanent</v>
          </cell>
          <cell r="AK26"/>
          <cell r="AL26" t="str">
            <v>No</v>
          </cell>
          <cell r="AM26" t="str">
            <v/>
          </cell>
          <cell r="AN26">
            <v>40</v>
          </cell>
          <cell r="AO26">
            <v>22</v>
          </cell>
          <cell r="AP26" t="str">
            <v/>
          </cell>
          <cell r="AQ26">
            <v>36000</v>
          </cell>
          <cell r="AR26">
            <v>3000</v>
          </cell>
          <cell r="AS26">
            <v>1800</v>
          </cell>
          <cell r="AT26">
            <v>39000</v>
          </cell>
          <cell r="AU26" t="str">
            <v>Female</v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</row>
        <row r="27">
          <cell r="C27" t="str">
            <v>G00012755</v>
          </cell>
          <cell r="D27" t="str">
            <v>31ab253b-801a-46b1-9e0a-9ff29164e9e0</v>
          </cell>
          <cell r="E27">
            <v>43880.000289351847</v>
          </cell>
          <cell r="F27" t="str">
            <v>AEJEA1</v>
          </cell>
          <cell r="G27" t="str">
            <v/>
          </cell>
          <cell r="H27" t="str">
            <v>70070_091</v>
          </cell>
          <cell r="I27" t="str">
            <v>Sayyed, Ulfath</v>
          </cell>
          <cell r="J27" t="str">
            <v>Sayyed, Ulfath</v>
          </cell>
          <cell r="K27" t="str">
            <v>G00009099</v>
          </cell>
          <cell r="L27" t="str">
            <v>NO</v>
          </cell>
          <cell r="M27" t="str">
            <v/>
          </cell>
          <cell r="N27" t="str">
            <v>Indoor Sales</v>
          </cell>
          <cell r="O27" t="str">
            <v>Anam</v>
          </cell>
          <cell r="P27" t="str">
            <v/>
          </cell>
          <cell r="Q27" t="str">
            <v>Kolkar</v>
          </cell>
          <cell r="R27" t="str">
            <v/>
          </cell>
          <cell r="S27">
            <v>33778</v>
          </cell>
          <cell r="T27">
            <v>43327</v>
          </cell>
          <cell r="U27"/>
          <cell r="V27" t="str">
            <v>en-us</v>
          </cell>
          <cell r="W27" t="str">
            <v>GST</v>
          </cell>
          <cell r="X27" t="str">
            <v/>
          </cell>
          <cell r="Y27" t="str">
            <v>ARE</v>
          </cell>
          <cell r="Z27" t="str">
            <v>AED</v>
          </cell>
          <cell r="AA27" t="str">
            <v>professional_jr</v>
          </cell>
          <cell r="AB27" t="str">
            <v>Inside Sales</v>
          </cell>
          <cell r="AC27" t="str">
            <v/>
          </cell>
          <cell r="AD27" t="str">
            <v/>
          </cell>
          <cell r="AE27" t="str">
            <v>Employee</v>
          </cell>
          <cell r="AF27" t="str">
            <v>Useraccount &amp; eMail</v>
          </cell>
          <cell r="AG27" t="str">
            <v>Working</v>
          </cell>
          <cell r="AH27" t="str">
            <v>indirect</v>
          </cell>
          <cell r="AI27" t="str">
            <v>Full time</v>
          </cell>
          <cell r="AJ27" t="str">
            <v>Permanent</v>
          </cell>
          <cell r="AK27"/>
          <cell r="AL27" t="str">
            <v>No</v>
          </cell>
          <cell r="AM27" t="str">
            <v/>
          </cell>
          <cell r="AN27">
            <v>40</v>
          </cell>
          <cell r="AO27">
            <v>22</v>
          </cell>
          <cell r="AP27" t="str">
            <v/>
          </cell>
          <cell r="AQ27">
            <v>96000</v>
          </cell>
          <cell r="AR27">
            <v>8000</v>
          </cell>
          <cell r="AS27">
            <v>4800</v>
          </cell>
          <cell r="AT27">
            <v>104000</v>
          </cell>
          <cell r="AU27" t="str">
            <v>Female</v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</row>
        <row r="28">
          <cell r="C28" t="str">
            <v>G00014398</v>
          </cell>
          <cell r="D28" t="str">
            <v>aab29d53-5268-4e5c-bc33-67b06a21a602</v>
          </cell>
          <cell r="E28">
            <v>43880.000289351854</v>
          </cell>
          <cell r="F28" t="str">
            <v>AEJEA1</v>
          </cell>
          <cell r="G28" t="str">
            <v/>
          </cell>
          <cell r="H28" t="str">
            <v>41000_091</v>
          </cell>
          <cell r="I28" t="str">
            <v>Salian, Sujit</v>
          </cell>
          <cell r="J28" t="str">
            <v>Salian, Sujit</v>
          </cell>
          <cell r="K28" t="str">
            <v>G00009083</v>
          </cell>
          <cell r="L28" t="str">
            <v>NO</v>
          </cell>
          <cell r="M28" t="str">
            <v/>
          </cell>
          <cell r="N28" t="str">
            <v>Finance / Controlling Operative</v>
          </cell>
          <cell r="O28" t="str">
            <v>Kunal</v>
          </cell>
          <cell r="P28" t="str">
            <v/>
          </cell>
          <cell r="Q28" t="str">
            <v>Matre</v>
          </cell>
          <cell r="R28" t="str">
            <v/>
          </cell>
          <cell r="S28">
            <v>29453</v>
          </cell>
          <cell r="T28">
            <v>43381</v>
          </cell>
          <cell r="U28">
            <v>43381</v>
          </cell>
          <cell r="V28" t="str">
            <v>en-us</v>
          </cell>
          <cell r="W28" t="str">
            <v>GST</v>
          </cell>
          <cell r="X28" t="str">
            <v/>
          </cell>
          <cell r="Y28" t="str">
            <v>ARE</v>
          </cell>
          <cell r="Z28" t="str">
            <v>AED</v>
          </cell>
          <cell r="AA28" t="str">
            <v>worker</v>
          </cell>
          <cell r="AB28" t="str">
            <v>Operator</v>
          </cell>
          <cell r="AC28" t="str">
            <v/>
          </cell>
          <cell r="AD28" t="str">
            <v/>
          </cell>
          <cell r="AE28" t="str">
            <v>Employee</v>
          </cell>
          <cell r="AF28" t="str">
            <v>No Useraccount</v>
          </cell>
          <cell r="AG28" t="str">
            <v>Working</v>
          </cell>
          <cell r="AH28" t="str">
            <v>indirect</v>
          </cell>
          <cell r="AI28" t="str">
            <v>Full time</v>
          </cell>
          <cell r="AJ28" t="str">
            <v>Permanent</v>
          </cell>
          <cell r="AK28"/>
          <cell r="AL28" t="str">
            <v>No</v>
          </cell>
          <cell r="AM28" t="str">
            <v/>
          </cell>
          <cell r="AN28">
            <v>40</v>
          </cell>
          <cell r="AO28">
            <v>22</v>
          </cell>
          <cell r="AP28" t="str">
            <v/>
          </cell>
          <cell r="AQ28">
            <v>50100</v>
          </cell>
          <cell r="AR28">
            <v>2500</v>
          </cell>
          <cell r="AS28">
            <v>2505</v>
          </cell>
          <cell r="AT28">
            <v>52600</v>
          </cell>
          <cell r="AU28" t="str">
            <v>Male</v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</row>
        <row r="29">
          <cell r="C29" t="str">
            <v>G00009134</v>
          </cell>
          <cell r="D29" t="str">
            <v>b34b868a-76b0-43f6-975c-87450a5e697c</v>
          </cell>
          <cell r="E29">
            <v>43880.000277777777</v>
          </cell>
          <cell r="F29" t="str">
            <v>AEJEA1</v>
          </cell>
          <cell r="G29" t="str">
            <v/>
          </cell>
          <cell r="H29" t="str">
            <v>20010_091</v>
          </cell>
          <cell r="I29" t="str">
            <v>Bhogte, Vinesh</v>
          </cell>
          <cell r="J29" t="str">
            <v>Bhogte, Vinesh</v>
          </cell>
          <cell r="K29" t="str">
            <v>G00009157</v>
          </cell>
          <cell r="L29" t="str">
            <v>NO</v>
          </cell>
          <cell r="M29" t="str">
            <v/>
          </cell>
          <cell r="N29" t="str">
            <v>Production</v>
          </cell>
          <cell r="O29" t="str">
            <v>Dattatray</v>
          </cell>
          <cell r="P29" t="str">
            <v/>
          </cell>
          <cell r="Q29" t="str">
            <v>Patil</v>
          </cell>
          <cell r="R29" t="str">
            <v/>
          </cell>
          <cell r="S29">
            <v>32660</v>
          </cell>
          <cell r="T29">
            <v>41994</v>
          </cell>
          <cell r="U29"/>
          <cell r="V29" t="str">
            <v>en-us</v>
          </cell>
          <cell r="W29" t="str">
            <v>GST</v>
          </cell>
          <cell r="X29" t="str">
            <v/>
          </cell>
          <cell r="Y29" t="str">
            <v>ARE</v>
          </cell>
          <cell r="Z29" t="str">
            <v>AED</v>
          </cell>
          <cell r="AA29" t="str">
            <v>professional_jr</v>
          </cell>
          <cell r="AB29" t="str">
            <v>Welder</v>
          </cell>
          <cell r="AC29" t="str">
            <v/>
          </cell>
          <cell r="AD29" t="str">
            <v/>
          </cell>
          <cell r="AE29" t="str">
            <v>Employee</v>
          </cell>
          <cell r="AF29" t="str">
            <v>No Useraccount</v>
          </cell>
          <cell r="AG29" t="str">
            <v>Working</v>
          </cell>
          <cell r="AH29" t="str">
            <v>direct</v>
          </cell>
          <cell r="AI29" t="str">
            <v>Full time</v>
          </cell>
          <cell r="AJ29" t="str">
            <v>Permanent</v>
          </cell>
          <cell r="AK29"/>
          <cell r="AL29" t="str">
            <v>No</v>
          </cell>
          <cell r="AM29" t="str">
            <v/>
          </cell>
          <cell r="AN29">
            <v>40</v>
          </cell>
          <cell r="AO29">
            <v>22</v>
          </cell>
          <cell r="AP29" t="str">
            <v/>
          </cell>
          <cell r="AQ29">
            <v>80880</v>
          </cell>
          <cell r="AR29">
            <v>3370</v>
          </cell>
          <cell r="AS29">
            <v>4044</v>
          </cell>
          <cell r="AT29">
            <v>84250</v>
          </cell>
          <cell r="AU29" t="str">
            <v>Male</v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</row>
        <row r="30">
          <cell r="C30" t="str">
            <v>G00009145</v>
          </cell>
          <cell r="D30" t="str">
            <v>0ef945d1-098c-4cc9-bb3f-0307eb9c0f06</v>
          </cell>
          <cell r="E30">
            <v>43880.000277777777</v>
          </cell>
          <cell r="F30" t="str">
            <v>AEJEA1</v>
          </cell>
          <cell r="G30" t="str">
            <v/>
          </cell>
          <cell r="H30" t="str">
            <v>34000_091</v>
          </cell>
          <cell r="I30" t="str">
            <v>Shetty, Sudheer</v>
          </cell>
          <cell r="J30" t="str">
            <v>Shetty, Sudheer</v>
          </cell>
          <cell r="K30" t="str">
            <v>G00009118</v>
          </cell>
          <cell r="L30" t="str">
            <v>NO</v>
          </cell>
          <cell r="M30" t="str">
            <v/>
          </cell>
          <cell r="N30" t="str">
            <v>Quality Control</v>
          </cell>
          <cell r="O30" t="str">
            <v>Shiva</v>
          </cell>
          <cell r="P30" t="str">
            <v/>
          </cell>
          <cell r="Q30" t="str">
            <v>Prasad</v>
          </cell>
          <cell r="R30" t="str">
            <v/>
          </cell>
          <cell r="S30">
            <v>33117</v>
          </cell>
          <cell r="T30">
            <v>42379</v>
          </cell>
          <cell r="U30">
            <v>42379</v>
          </cell>
          <cell r="V30" t="str">
            <v>en-us</v>
          </cell>
          <cell r="W30" t="str">
            <v>GST</v>
          </cell>
          <cell r="X30" t="str">
            <v/>
          </cell>
          <cell r="Y30" t="str">
            <v>ARE</v>
          </cell>
          <cell r="Z30" t="str">
            <v>AED</v>
          </cell>
          <cell r="AA30" t="str">
            <v>professional</v>
          </cell>
          <cell r="AB30" t="str">
            <v>Quality Engineer</v>
          </cell>
          <cell r="AC30" t="str">
            <v/>
          </cell>
          <cell r="AD30" t="str">
            <v/>
          </cell>
          <cell r="AE30" t="str">
            <v>Employee</v>
          </cell>
          <cell r="AF30" t="str">
            <v>Useraccount &amp; eMail</v>
          </cell>
          <cell r="AG30" t="str">
            <v>Working</v>
          </cell>
          <cell r="AH30" t="str">
            <v>indirect</v>
          </cell>
          <cell r="AI30" t="str">
            <v>Full time</v>
          </cell>
          <cell r="AJ30" t="str">
            <v>Permanent</v>
          </cell>
          <cell r="AK30"/>
          <cell r="AL30" t="str">
            <v>No</v>
          </cell>
          <cell r="AM30" t="str">
            <v/>
          </cell>
          <cell r="AN30">
            <v>40</v>
          </cell>
          <cell r="AO30">
            <v>22</v>
          </cell>
          <cell r="AP30" t="str">
            <v/>
          </cell>
          <cell r="AQ30">
            <v>97920</v>
          </cell>
          <cell r="AR30">
            <v>4080</v>
          </cell>
          <cell r="AS30">
            <v>4896</v>
          </cell>
          <cell r="AT30">
            <v>102000</v>
          </cell>
          <cell r="AU30" t="str">
            <v>Male</v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</row>
        <row r="31">
          <cell r="C31" t="str">
            <v>G00009131</v>
          </cell>
          <cell r="D31" t="str">
            <v>5ddcd54b-9592-4ee8-bc17-019c39d96e7a</v>
          </cell>
          <cell r="E31">
            <v>43880.000277777777</v>
          </cell>
          <cell r="F31" t="str">
            <v>AEJEA1</v>
          </cell>
          <cell r="G31" t="str">
            <v/>
          </cell>
          <cell r="H31" t="str">
            <v>20005_091</v>
          </cell>
          <cell r="I31" t="str">
            <v>Haque, Zeyaul</v>
          </cell>
          <cell r="J31" t="str">
            <v>Haque, Zeyaul</v>
          </cell>
          <cell r="K31" t="str">
            <v>G00009087</v>
          </cell>
          <cell r="L31" t="str">
            <v>NO</v>
          </cell>
          <cell r="M31" t="str">
            <v/>
          </cell>
          <cell r="N31" t="str">
            <v>Production</v>
          </cell>
          <cell r="O31" t="str">
            <v>Peer</v>
          </cell>
          <cell r="P31" t="str">
            <v/>
          </cell>
          <cell r="Q31" t="str">
            <v>Baksh</v>
          </cell>
          <cell r="R31" t="str">
            <v/>
          </cell>
          <cell r="S31">
            <v>33989</v>
          </cell>
          <cell r="T31">
            <v>41903</v>
          </cell>
          <cell r="U31"/>
          <cell r="V31" t="str">
            <v>en-us</v>
          </cell>
          <cell r="W31" t="str">
            <v>GST</v>
          </cell>
          <cell r="X31" t="str">
            <v/>
          </cell>
          <cell r="Y31" t="str">
            <v>ARE</v>
          </cell>
          <cell r="Z31" t="str">
            <v>AED</v>
          </cell>
          <cell r="AA31" t="str">
            <v>professional_jr</v>
          </cell>
          <cell r="AB31" t="str">
            <v>Machine Operator</v>
          </cell>
          <cell r="AC31" t="str">
            <v/>
          </cell>
          <cell r="AD31" t="str">
            <v/>
          </cell>
          <cell r="AE31" t="str">
            <v>Employee</v>
          </cell>
          <cell r="AF31" t="str">
            <v>No Useraccount</v>
          </cell>
          <cell r="AG31" t="str">
            <v>Working</v>
          </cell>
          <cell r="AH31" t="str">
            <v>direct</v>
          </cell>
          <cell r="AI31" t="str">
            <v>Full time</v>
          </cell>
          <cell r="AJ31" t="str">
            <v>Permanent</v>
          </cell>
          <cell r="AK31"/>
          <cell r="AL31" t="str">
            <v>No</v>
          </cell>
          <cell r="AM31" t="str">
            <v/>
          </cell>
          <cell r="AN31">
            <v>40</v>
          </cell>
          <cell r="AO31">
            <v>22</v>
          </cell>
          <cell r="AP31" t="str">
            <v/>
          </cell>
          <cell r="AQ31">
            <v>72000</v>
          </cell>
          <cell r="AR31">
            <v>3600</v>
          </cell>
          <cell r="AS31">
            <v>4300</v>
          </cell>
          <cell r="AT31">
            <v>75600</v>
          </cell>
          <cell r="AU31" t="str">
            <v>Male</v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</row>
        <row r="32">
          <cell r="C32" t="str">
            <v>G00009123</v>
          </cell>
          <cell r="D32" t="str">
            <v>c910a62f-9ec9-4ae7-b9aa-8ebd6180b4ba</v>
          </cell>
          <cell r="E32">
            <v>43880.000277777777</v>
          </cell>
          <cell r="F32" t="str">
            <v>AEJEA1</v>
          </cell>
          <cell r="G32" t="str">
            <v/>
          </cell>
          <cell r="H32" t="str">
            <v>70070_091</v>
          </cell>
          <cell r="I32" t="str">
            <v>Sayyed, Ulfath</v>
          </cell>
          <cell r="J32" t="str">
            <v>Sayyed, Ulfath</v>
          </cell>
          <cell r="K32" t="str">
            <v>G00009099</v>
          </cell>
          <cell r="L32" t="str">
            <v>NO</v>
          </cell>
          <cell r="M32" t="str">
            <v/>
          </cell>
          <cell r="N32" t="str">
            <v>Indoor Sales</v>
          </cell>
          <cell r="O32" t="str">
            <v>Mukesh</v>
          </cell>
          <cell r="P32" t="str">
            <v/>
          </cell>
          <cell r="Q32" t="str">
            <v>Kumar</v>
          </cell>
          <cell r="R32" t="str">
            <v/>
          </cell>
          <cell r="S32">
            <v>29754</v>
          </cell>
          <cell r="T32">
            <v>41624</v>
          </cell>
          <cell r="U32"/>
          <cell r="V32" t="str">
            <v>en-us</v>
          </cell>
          <cell r="W32" t="str">
            <v>GST</v>
          </cell>
          <cell r="X32" t="str">
            <v/>
          </cell>
          <cell r="Y32" t="str">
            <v>ARE</v>
          </cell>
          <cell r="Z32" t="str">
            <v>AED</v>
          </cell>
          <cell r="AA32" t="str">
            <v>professional</v>
          </cell>
          <cell r="AB32" t="str">
            <v>Product Sales Specialist</v>
          </cell>
          <cell r="AC32" t="str">
            <v/>
          </cell>
          <cell r="AD32" t="str">
            <v/>
          </cell>
          <cell r="AE32" t="str">
            <v>Employee</v>
          </cell>
          <cell r="AF32" t="str">
            <v>Useraccount &amp; eMail</v>
          </cell>
          <cell r="AG32" t="str">
            <v>Working</v>
          </cell>
          <cell r="AH32" t="str">
            <v>indirect</v>
          </cell>
          <cell r="AI32" t="str">
            <v>Full time</v>
          </cell>
          <cell r="AJ32" t="str">
            <v>Permanent</v>
          </cell>
          <cell r="AK32"/>
          <cell r="AL32" t="str">
            <v>No</v>
          </cell>
          <cell r="AM32" t="str">
            <v/>
          </cell>
          <cell r="AN32">
            <v>40</v>
          </cell>
          <cell r="AO32">
            <v>22</v>
          </cell>
          <cell r="AP32" t="str">
            <v/>
          </cell>
          <cell r="AQ32">
            <v>171300</v>
          </cell>
          <cell r="AR32">
            <v>28550</v>
          </cell>
          <cell r="AS32">
            <v>8565</v>
          </cell>
          <cell r="AT32">
            <v>199850</v>
          </cell>
          <cell r="AU32" t="str">
            <v>Male</v>
          </cell>
          <cell r="AV32" t="str">
            <v/>
          </cell>
          <cell r="AW32" t="str">
            <v/>
          </cell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</row>
        <row r="33">
          <cell r="C33" t="str">
            <v>G00009124</v>
          </cell>
          <cell r="D33" t="str">
            <v>00a842b3-7774-4c22-8aca-8fd03b1fff55</v>
          </cell>
          <cell r="E33">
            <v>43880.000277777777</v>
          </cell>
          <cell r="F33" t="str">
            <v>AEJEA1</v>
          </cell>
          <cell r="G33" t="str">
            <v/>
          </cell>
          <cell r="H33" t="str">
            <v>70020_091</v>
          </cell>
          <cell r="I33" t="str">
            <v>Naqvi, Abbas</v>
          </cell>
          <cell r="J33" t="str">
            <v>Sayyed, Ulfath</v>
          </cell>
          <cell r="K33" t="str">
            <v>G00009099</v>
          </cell>
          <cell r="L33" t="str">
            <v>YES</v>
          </cell>
          <cell r="M33" t="str">
            <v/>
          </cell>
          <cell r="N33" t="str">
            <v>Indoor Sales</v>
          </cell>
          <cell r="O33" t="str">
            <v>Syed Abid Ali</v>
          </cell>
          <cell r="P33" t="str">
            <v/>
          </cell>
          <cell r="Q33" t="str">
            <v>Zaidi</v>
          </cell>
          <cell r="R33" t="str">
            <v/>
          </cell>
          <cell r="S33">
            <v>31280</v>
          </cell>
          <cell r="T33">
            <v>41659</v>
          </cell>
          <cell r="U33"/>
          <cell r="V33" t="str">
            <v>en-us</v>
          </cell>
          <cell r="W33" t="str">
            <v>GST</v>
          </cell>
          <cell r="X33" t="str">
            <v/>
          </cell>
          <cell r="Y33" t="str">
            <v>ARE</v>
          </cell>
          <cell r="Z33" t="str">
            <v>AED</v>
          </cell>
          <cell r="AA33" t="str">
            <v>professional</v>
          </cell>
          <cell r="AB33" t="str">
            <v>Inside Sales</v>
          </cell>
          <cell r="AC33" t="str">
            <v/>
          </cell>
          <cell r="AD33" t="str">
            <v/>
          </cell>
          <cell r="AE33" t="str">
            <v>Employee</v>
          </cell>
          <cell r="AF33" t="str">
            <v>Useraccount &amp; eMail</v>
          </cell>
          <cell r="AG33" t="str">
            <v>Working</v>
          </cell>
          <cell r="AH33" t="str">
            <v>indirect</v>
          </cell>
          <cell r="AI33" t="str">
            <v>Full time</v>
          </cell>
          <cell r="AJ33" t="str">
            <v>Permanent</v>
          </cell>
          <cell r="AK33"/>
          <cell r="AL33" t="str">
            <v>No</v>
          </cell>
          <cell r="AM33" t="str">
            <v>No</v>
          </cell>
          <cell r="AN33">
            <v>40</v>
          </cell>
          <cell r="AO33">
            <v>22</v>
          </cell>
          <cell r="AP33" t="str">
            <v/>
          </cell>
          <cell r="AQ33">
            <v>144000</v>
          </cell>
          <cell r="AR33">
            <v>12000</v>
          </cell>
          <cell r="AS33">
            <v>7200</v>
          </cell>
          <cell r="AT33">
            <v>156000</v>
          </cell>
          <cell r="AU33" t="str">
            <v>Male</v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</row>
        <row r="34">
          <cell r="C34" t="str">
            <v>G00009125</v>
          </cell>
          <cell r="D34" t="str">
            <v>6122286a-e9c3-4137-9870-4f3d1f173ea2</v>
          </cell>
          <cell r="E34">
            <v>43880.000277777777</v>
          </cell>
          <cell r="F34" t="str">
            <v>AEJEA1</v>
          </cell>
          <cell r="G34" t="str">
            <v/>
          </cell>
          <cell r="H34" t="str">
            <v>73000_091</v>
          </cell>
          <cell r="I34" t="str">
            <v>Cheema, Sohaib</v>
          </cell>
          <cell r="J34" t="str">
            <v>Cheema, Sohaib</v>
          </cell>
          <cell r="K34" t="str">
            <v>G00009098</v>
          </cell>
          <cell r="L34" t="str">
            <v>NO</v>
          </cell>
          <cell r="M34" t="str">
            <v/>
          </cell>
          <cell r="N34" t="str">
            <v>Shipment</v>
          </cell>
          <cell r="O34" t="str">
            <v>Arshad</v>
          </cell>
          <cell r="P34" t="str">
            <v/>
          </cell>
          <cell r="Q34" t="str">
            <v>Afridi</v>
          </cell>
          <cell r="R34" t="str">
            <v/>
          </cell>
          <cell r="S34">
            <v>26582</v>
          </cell>
          <cell r="T34">
            <v>41699</v>
          </cell>
          <cell r="U34"/>
          <cell r="V34" t="str">
            <v>en-us</v>
          </cell>
          <cell r="W34" t="str">
            <v>GST</v>
          </cell>
          <cell r="X34" t="str">
            <v/>
          </cell>
          <cell r="Y34" t="str">
            <v>ARE</v>
          </cell>
          <cell r="Z34" t="str">
            <v>AED</v>
          </cell>
          <cell r="AA34" t="str">
            <v>worker</v>
          </cell>
          <cell r="AB34" t="str">
            <v>Operator</v>
          </cell>
          <cell r="AC34" t="str">
            <v/>
          </cell>
          <cell r="AD34" t="str">
            <v/>
          </cell>
          <cell r="AE34" t="str">
            <v>Employee</v>
          </cell>
          <cell r="AF34" t="str">
            <v>No Useraccount</v>
          </cell>
          <cell r="AG34" t="str">
            <v>Working</v>
          </cell>
          <cell r="AH34" t="str">
            <v>indirect</v>
          </cell>
          <cell r="AI34" t="str">
            <v>Full time</v>
          </cell>
          <cell r="AJ34" t="str">
            <v>Permanent</v>
          </cell>
          <cell r="AK34"/>
          <cell r="AL34" t="str">
            <v>No</v>
          </cell>
          <cell r="AM34" t="str">
            <v/>
          </cell>
          <cell r="AN34">
            <v>40</v>
          </cell>
          <cell r="AO34">
            <v>22</v>
          </cell>
          <cell r="AP34" t="str">
            <v/>
          </cell>
          <cell r="AQ34">
            <v>62760</v>
          </cell>
          <cell r="AR34">
            <v>2500</v>
          </cell>
          <cell r="AS34">
            <v>3138</v>
          </cell>
          <cell r="AT34">
            <v>65260</v>
          </cell>
          <cell r="AU34" t="str">
            <v>Male</v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</row>
        <row r="35">
          <cell r="C35" t="str">
            <v>G00009116</v>
          </cell>
          <cell r="D35" t="str">
            <v>26267ff8-5e53-465c-8b4e-616296bdf344</v>
          </cell>
          <cell r="E35">
            <v>43880.000277777777</v>
          </cell>
          <cell r="F35" t="str">
            <v>AEJEA1</v>
          </cell>
          <cell r="G35" t="str">
            <v/>
          </cell>
          <cell r="H35" t="str">
            <v>73010_091</v>
          </cell>
          <cell r="I35" t="str">
            <v>Kumar, Bharath</v>
          </cell>
          <cell r="J35" t="str">
            <v>Cheema, Sohaib</v>
          </cell>
          <cell r="K35" t="str">
            <v>G00009098</v>
          </cell>
          <cell r="L35" t="str">
            <v>YES</v>
          </cell>
          <cell r="M35" t="str">
            <v/>
          </cell>
          <cell r="N35" t="str">
            <v>Shipment</v>
          </cell>
          <cell r="O35" t="str">
            <v>Sukesh</v>
          </cell>
          <cell r="P35" t="str">
            <v/>
          </cell>
          <cell r="Q35" t="str">
            <v>Krishnan</v>
          </cell>
          <cell r="R35" t="str">
            <v/>
          </cell>
          <cell r="S35">
            <v>32931</v>
          </cell>
          <cell r="T35">
            <v>41301</v>
          </cell>
          <cell r="U35"/>
          <cell r="V35" t="str">
            <v>en-us</v>
          </cell>
          <cell r="W35" t="str">
            <v>GST</v>
          </cell>
          <cell r="X35" t="str">
            <v/>
          </cell>
          <cell r="Y35" t="str">
            <v>ARE</v>
          </cell>
          <cell r="Z35" t="str">
            <v>AED</v>
          </cell>
          <cell r="AA35" t="str">
            <v>professional_jr</v>
          </cell>
          <cell r="AB35" t="str">
            <v>Assistant</v>
          </cell>
          <cell r="AC35" t="str">
            <v/>
          </cell>
          <cell r="AD35" t="str">
            <v/>
          </cell>
          <cell r="AE35" t="str">
            <v>Employee</v>
          </cell>
          <cell r="AF35" t="str">
            <v>Useraccount &amp; eMail</v>
          </cell>
          <cell r="AG35" t="str">
            <v>Working</v>
          </cell>
          <cell r="AH35" t="str">
            <v>indirect</v>
          </cell>
          <cell r="AI35" t="str">
            <v>Full time</v>
          </cell>
          <cell r="AJ35" t="str">
            <v>Permanent</v>
          </cell>
          <cell r="AK35"/>
          <cell r="AL35" t="str">
            <v>No</v>
          </cell>
          <cell r="AM35" t="str">
            <v/>
          </cell>
          <cell r="AN35">
            <v>40</v>
          </cell>
          <cell r="AO35">
            <v>22</v>
          </cell>
          <cell r="AP35" t="str">
            <v/>
          </cell>
          <cell r="AQ35">
            <v>54000</v>
          </cell>
          <cell r="AR35">
            <v>2500</v>
          </cell>
          <cell r="AS35">
            <v>3660</v>
          </cell>
          <cell r="AT35">
            <v>56500</v>
          </cell>
          <cell r="AU35" t="str">
            <v>Male</v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</row>
        <row r="36">
          <cell r="C36" t="str">
            <v>G00009118</v>
          </cell>
          <cell r="D36" t="str">
            <v>48cd6f96-fb87-486e-b8a3-87c9814dc15c</v>
          </cell>
          <cell r="E36">
            <v>43880.000277777777</v>
          </cell>
          <cell r="F36" t="str">
            <v>AEJEA1</v>
          </cell>
          <cell r="G36" t="str">
            <v/>
          </cell>
          <cell r="H36" t="str">
            <v>34000_091</v>
          </cell>
          <cell r="I36" t="str">
            <v>Shetty, Sudheer</v>
          </cell>
          <cell r="J36" t="str">
            <v>Cheema, Sohaib</v>
          </cell>
          <cell r="K36" t="str">
            <v>G00009098</v>
          </cell>
          <cell r="L36" t="str">
            <v>YES</v>
          </cell>
          <cell r="M36" t="str">
            <v/>
          </cell>
          <cell r="N36" t="str">
            <v>Quality Control</v>
          </cell>
          <cell r="O36" t="str">
            <v>Sudheer</v>
          </cell>
          <cell r="P36" t="str">
            <v/>
          </cell>
          <cell r="Q36" t="str">
            <v>Shetty</v>
          </cell>
          <cell r="R36" t="str">
            <v/>
          </cell>
          <cell r="S36">
            <v>29279</v>
          </cell>
          <cell r="T36">
            <v>41456</v>
          </cell>
          <cell r="U36"/>
          <cell r="V36" t="str">
            <v>en-us</v>
          </cell>
          <cell r="W36" t="str">
            <v>GST</v>
          </cell>
          <cell r="X36" t="str">
            <v/>
          </cell>
          <cell r="Y36" t="str">
            <v>ARE</v>
          </cell>
          <cell r="Z36" t="str">
            <v>AED</v>
          </cell>
          <cell r="AA36" t="str">
            <v>manager_1</v>
          </cell>
          <cell r="AB36" t="str">
            <v>Corporate Manager</v>
          </cell>
          <cell r="AC36" t="str">
            <v/>
          </cell>
          <cell r="AD36" t="str">
            <v/>
          </cell>
          <cell r="AE36" t="str">
            <v>Employee</v>
          </cell>
          <cell r="AF36" t="str">
            <v>Useraccount &amp; eMail</v>
          </cell>
          <cell r="AG36" t="str">
            <v>Working</v>
          </cell>
          <cell r="AH36" t="str">
            <v>indirect</v>
          </cell>
          <cell r="AI36" t="str">
            <v>Full time</v>
          </cell>
          <cell r="AJ36" t="str">
            <v>Permanent</v>
          </cell>
          <cell r="AK36"/>
          <cell r="AL36" t="str">
            <v>No</v>
          </cell>
          <cell r="AM36" t="str">
            <v>No</v>
          </cell>
          <cell r="AN36">
            <v>40</v>
          </cell>
          <cell r="AO36">
            <v>22</v>
          </cell>
          <cell r="AP36" t="str">
            <v/>
          </cell>
          <cell r="AQ36">
            <v>213600</v>
          </cell>
          <cell r="AR36">
            <v>17800</v>
          </cell>
          <cell r="AS36">
            <v>10680</v>
          </cell>
          <cell r="AT36">
            <v>231400</v>
          </cell>
          <cell r="AU36" t="str">
            <v>Male</v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</row>
        <row r="37">
          <cell r="C37" t="str">
            <v>G00009133</v>
          </cell>
          <cell r="D37" t="str">
            <v>9aabf77e-40a5-4444-967a-b8e99e40a83e</v>
          </cell>
          <cell r="E37">
            <v>43880.000277777777</v>
          </cell>
          <cell r="F37" t="str">
            <v>AEJEA1</v>
          </cell>
          <cell r="G37" t="str">
            <v/>
          </cell>
          <cell r="H37" t="str">
            <v>73000_091</v>
          </cell>
          <cell r="I37" t="str">
            <v>Cheema, Sohaib</v>
          </cell>
          <cell r="J37" t="str">
            <v>Cheema, Sohaib</v>
          </cell>
          <cell r="K37" t="str">
            <v>G00009098</v>
          </cell>
          <cell r="L37" t="str">
            <v>NO</v>
          </cell>
          <cell r="M37" t="str">
            <v/>
          </cell>
          <cell r="N37" t="str">
            <v>Shipment</v>
          </cell>
          <cell r="O37" t="str">
            <v>Rajeev</v>
          </cell>
          <cell r="P37" t="str">
            <v/>
          </cell>
          <cell r="Q37" t="str">
            <v>Nair</v>
          </cell>
          <cell r="R37" t="str">
            <v/>
          </cell>
          <cell r="S37">
            <v>29006</v>
          </cell>
          <cell r="T37">
            <v>41977</v>
          </cell>
          <cell r="U37">
            <v>41977</v>
          </cell>
          <cell r="V37" t="str">
            <v>en-us</v>
          </cell>
          <cell r="W37" t="str">
            <v>GST</v>
          </cell>
          <cell r="X37" t="str">
            <v/>
          </cell>
          <cell r="Y37" t="str">
            <v>ARE</v>
          </cell>
          <cell r="Z37" t="str">
            <v>AED</v>
          </cell>
          <cell r="AA37" t="str">
            <v>professional</v>
          </cell>
          <cell r="AB37" t="str">
            <v>Assistant</v>
          </cell>
          <cell r="AC37" t="str">
            <v/>
          </cell>
          <cell r="AD37" t="str">
            <v/>
          </cell>
          <cell r="AE37" t="str">
            <v>Employee</v>
          </cell>
          <cell r="AF37" t="str">
            <v>Useraccount &amp; eMail</v>
          </cell>
          <cell r="AG37" t="str">
            <v>Working</v>
          </cell>
          <cell r="AH37" t="str">
            <v>indirect</v>
          </cell>
          <cell r="AI37" t="str">
            <v>Full time</v>
          </cell>
          <cell r="AJ37" t="str">
            <v>Permanent</v>
          </cell>
          <cell r="AK37"/>
          <cell r="AL37" t="str">
            <v>No</v>
          </cell>
          <cell r="AM37" t="str">
            <v/>
          </cell>
          <cell r="AN37">
            <v>40</v>
          </cell>
          <cell r="AO37">
            <v>22</v>
          </cell>
          <cell r="AP37" t="str">
            <v/>
          </cell>
          <cell r="AQ37">
            <v>127500</v>
          </cell>
          <cell r="AR37">
            <v>5312.5</v>
          </cell>
          <cell r="AS37">
            <v>6375</v>
          </cell>
          <cell r="AT37">
            <v>132812.5</v>
          </cell>
          <cell r="AU37" t="str">
            <v>Male</v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</row>
        <row r="38">
          <cell r="C38" t="str">
            <v>G00009146</v>
          </cell>
          <cell r="D38" t="str">
            <v>70465c13-93d2-4eb5-9a31-d32b7d3b70a8</v>
          </cell>
          <cell r="E38">
            <v>43880.000277777777</v>
          </cell>
          <cell r="F38" t="str">
            <v>AEJEA1</v>
          </cell>
          <cell r="G38" t="str">
            <v/>
          </cell>
          <cell r="H38" t="str">
            <v>73010_091</v>
          </cell>
          <cell r="I38" t="str">
            <v>Kumar, Bharath</v>
          </cell>
          <cell r="J38" t="str">
            <v>Cheema, Sohaib</v>
          </cell>
          <cell r="K38" t="str">
            <v>G00009098</v>
          </cell>
          <cell r="L38" t="str">
            <v>YES</v>
          </cell>
          <cell r="M38" t="str">
            <v/>
          </cell>
          <cell r="N38" t="str">
            <v>Shipment</v>
          </cell>
          <cell r="O38" t="str">
            <v>Gireesh</v>
          </cell>
          <cell r="P38" t="str">
            <v/>
          </cell>
          <cell r="Q38" t="str">
            <v>Udayakumar</v>
          </cell>
          <cell r="R38" t="str">
            <v/>
          </cell>
          <cell r="S38">
            <v>33117</v>
          </cell>
          <cell r="T38">
            <v>42386</v>
          </cell>
          <cell r="U38"/>
          <cell r="V38" t="str">
            <v>en-us</v>
          </cell>
          <cell r="W38" t="str">
            <v>GST</v>
          </cell>
          <cell r="X38" t="str">
            <v/>
          </cell>
          <cell r="Y38" t="str">
            <v>ARE</v>
          </cell>
          <cell r="Z38" t="str">
            <v>AED</v>
          </cell>
          <cell r="AA38" t="str">
            <v>professional_jr</v>
          </cell>
          <cell r="AB38" t="str">
            <v>Assistant</v>
          </cell>
          <cell r="AC38" t="str">
            <v/>
          </cell>
          <cell r="AD38" t="str">
            <v/>
          </cell>
          <cell r="AE38" t="str">
            <v>Employee</v>
          </cell>
          <cell r="AF38" t="str">
            <v>Useraccount &amp; eMail</v>
          </cell>
          <cell r="AG38" t="str">
            <v>Working</v>
          </cell>
          <cell r="AH38" t="str">
            <v>indirect</v>
          </cell>
          <cell r="AI38" t="str">
            <v>Full time</v>
          </cell>
          <cell r="AJ38" t="str">
            <v>Permanent</v>
          </cell>
          <cell r="AK38"/>
          <cell r="AL38" t="str">
            <v>No</v>
          </cell>
          <cell r="AM38" t="str">
            <v/>
          </cell>
          <cell r="AN38">
            <v>40</v>
          </cell>
          <cell r="AO38">
            <v>22</v>
          </cell>
          <cell r="AP38" t="str">
            <v/>
          </cell>
          <cell r="AQ38">
            <v>42000</v>
          </cell>
          <cell r="AR38">
            <v>2500</v>
          </cell>
          <cell r="AS38">
            <v>2600</v>
          </cell>
          <cell r="AT38">
            <v>44500</v>
          </cell>
          <cell r="AU38" t="str">
            <v>Male</v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</row>
        <row r="39">
          <cell r="C39" t="str">
            <v>G00009147</v>
          </cell>
          <cell r="D39" t="str">
            <v>a417bb5e-fde2-4f6a-8268-d484662ac25e</v>
          </cell>
          <cell r="E39">
            <v>43880.000277777777</v>
          </cell>
          <cell r="F39" t="str">
            <v>AEJEA1</v>
          </cell>
          <cell r="G39" t="str">
            <v/>
          </cell>
          <cell r="H39" t="str">
            <v>41000_091</v>
          </cell>
          <cell r="I39" t="str">
            <v>Salian, Sujit</v>
          </cell>
          <cell r="J39" t="str">
            <v>Salian, Sujit</v>
          </cell>
          <cell r="K39" t="str">
            <v>G00009083</v>
          </cell>
          <cell r="L39" t="str">
            <v>NO</v>
          </cell>
          <cell r="M39" t="str">
            <v/>
          </cell>
          <cell r="N39" t="str">
            <v>Finance / Controlling Operative</v>
          </cell>
          <cell r="O39" t="str">
            <v>Satyadeep</v>
          </cell>
          <cell r="P39" t="str">
            <v/>
          </cell>
          <cell r="Q39" t="str">
            <v>Kotian</v>
          </cell>
          <cell r="R39" t="str">
            <v/>
          </cell>
          <cell r="S39">
            <v>26621</v>
          </cell>
          <cell r="T39">
            <v>42387</v>
          </cell>
          <cell r="U39"/>
          <cell r="V39" t="str">
            <v>en-us</v>
          </cell>
          <cell r="W39" t="str">
            <v>GST</v>
          </cell>
          <cell r="X39" t="str">
            <v/>
          </cell>
          <cell r="Y39" t="str">
            <v>ARE</v>
          </cell>
          <cell r="Z39" t="str">
            <v>AED</v>
          </cell>
          <cell r="AA39" t="str">
            <v>professional</v>
          </cell>
          <cell r="AB39" t="str">
            <v>Assistant</v>
          </cell>
          <cell r="AC39" t="str">
            <v/>
          </cell>
          <cell r="AD39" t="str">
            <v/>
          </cell>
          <cell r="AE39" t="str">
            <v>Employee</v>
          </cell>
          <cell r="AF39" t="str">
            <v>Useraccount &amp; eMail</v>
          </cell>
          <cell r="AG39" t="str">
            <v>Working</v>
          </cell>
          <cell r="AH39" t="str">
            <v>indirect</v>
          </cell>
          <cell r="AI39" t="str">
            <v>Full time</v>
          </cell>
          <cell r="AJ39" t="str">
            <v>Permanent</v>
          </cell>
          <cell r="AK39"/>
          <cell r="AL39" t="str">
            <v>No</v>
          </cell>
          <cell r="AM39" t="str">
            <v/>
          </cell>
          <cell r="AN39">
            <v>40</v>
          </cell>
          <cell r="AO39">
            <v>22</v>
          </cell>
          <cell r="AP39" t="str">
            <v/>
          </cell>
          <cell r="AQ39">
            <v>70860</v>
          </cell>
          <cell r="AR39">
            <v>5905</v>
          </cell>
          <cell r="AS39">
            <v>3543</v>
          </cell>
          <cell r="AT39">
            <v>76765</v>
          </cell>
          <cell r="AU39" t="str">
            <v>Male</v>
          </cell>
          <cell r="AV39" t="str">
            <v/>
          </cell>
          <cell r="AW39" t="str">
            <v/>
          </cell>
          <cell r="AX39" t="str">
            <v/>
          </cell>
          <cell r="AY39" t="str">
            <v/>
          </cell>
          <cell r="AZ39" t="str">
            <v/>
          </cell>
          <cell r="BA39" t="str">
            <v/>
          </cell>
          <cell r="BB39" t="str">
            <v/>
          </cell>
        </row>
        <row r="40">
          <cell r="C40" t="str">
            <v>G00009137</v>
          </cell>
          <cell r="D40" t="str">
            <v>35bfddfd-8f6f-4228-92fd-353126ddd81d</v>
          </cell>
          <cell r="E40">
            <v>43880.000277777777</v>
          </cell>
          <cell r="F40" t="str">
            <v>AEJEA1</v>
          </cell>
          <cell r="G40" t="str">
            <v/>
          </cell>
          <cell r="H40" t="str">
            <v>71120_091</v>
          </cell>
          <cell r="I40" t="str">
            <v>Syed, Shazad</v>
          </cell>
          <cell r="J40" t="str">
            <v>Syed, Shazad</v>
          </cell>
          <cell r="K40" t="str">
            <v>G00009086</v>
          </cell>
          <cell r="L40" t="str">
            <v>NO</v>
          </cell>
          <cell r="M40" t="str">
            <v/>
          </cell>
          <cell r="N40" t="str">
            <v>Outdoor Sales</v>
          </cell>
          <cell r="O40" t="str">
            <v>Salman</v>
          </cell>
          <cell r="P40" t="str">
            <v/>
          </cell>
          <cell r="Q40" t="str">
            <v>Muhammad</v>
          </cell>
          <cell r="R40" t="str">
            <v/>
          </cell>
          <cell r="S40">
            <v>30855</v>
          </cell>
          <cell r="T40">
            <v>42025</v>
          </cell>
          <cell r="U40"/>
          <cell r="V40" t="str">
            <v>en-us</v>
          </cell>
          <cell r="W40" t="str">
            <v>GST</v>
          </cell>
          <cell r="X40" t="str">
            <v/>
          </cell>
          <cell r="Y40" t="str">
            <v>ARE</v>
          </cell>
          <cell r="Z40" t="str">
            <v>AED</v>
          </cell>
          <cell r="AA40" t="str">
            <v>professional</v>
          </cell>
          <cell r="AB40" t="str">
            <v>Outside Sales</v>
          </cell>
          <cell r="AC40" t="str">
            <v/>
          </cell>
          <cell r="AD40" t="str">
            <v/>
          </cell>
          <cell r="AE40" t="str">
            <v>Employee</v>
          </cell>
          <cell r="AF40" t="str">
            <v>Useraccount &amp; eMail</v>
          </cell>
          <cell r="AG40" t="str">
            <v>Working</v>
          </cell>
          <cell r="AH40" t="str">
            <v>indirect</v>
          </cell>
          <cell r="AI40" t="str">
            <v>Full time</v>
          </cell>
          <cell r="AJ40" t="str">
            <v>Permanent</v>
          </cell>
          <cell r="AK40"/>
          <cell r="AL40" t="str">
            <v>No</v>
          </cell>
          <cell r="AM40" t="str">
            <v/>
          </cell>
          <cell r="AN40">
            <v>40</v>
          </cell>
          <cell r="AO40">
            <v>22</v>
          </cell>
          <cell r="AP40" t="str">
            <v/>
          </cell>
          <cell r="AQ40">
            <v>114240</v>
          </cell>
          <cell r="AR40">
            <v>33034.400000000001</v>
          </cell>
          <cell r="AS40">
            <v>5712</v>
          </cell>
          <cell r="AT40">
            <v>147274.4</v>
          </cell>
          <cell r="AU40" t="str">
            <v>Male</v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</row>
        <row r="41">
          <cell r="C41" t="str">
            <v>G00009141</v>
          </cell>
          <cell r="D41" t="str">
            <v>a21cf172-08f9-4c7c-8aee-d46880e3887a</v>
          </cell>
          <cell r="E41">
            <v>43880.000277777777</v>
          </cell>
          <cell r="F41" t="str">
            <v>AEJEA1</v>
          </cell>
          <cell r="G41" t="str">
            <v/>
          </cell>
          <cell r="H41" t="str">
            <v>70070_091</v>
          </cell>
          <cell r="I41" t="str">
            <v>Sayyed, Ulfath</v>
          </cell>
          <cell r="J41" t="str">
            <v>Sayyed, Ulfath</v>
          </cell>
          <cell r="K41" t="str">
            <v>G00009099</v>
          </cell>
          <cell r="L41" t="str">
            <v>NO</v>
          </cell>
          <cell r="M41" t="str">
            <v/>
          </cell>
          <cell r="N41" t="str">
            <v>Indoor Sales</v>
          </cell>
          <cell r="O41" t="str">
            <v>Nadeem</v>
          </cell>
          <cell r="P41" t="str">
            <v/>
          </cell>
          <cell r="Q41" t="str">
            <v>Ahmed</v>
          </cell>
          <cell r="R41" t="str">
            <v/>
          </cell>
          <cell r="S41">
            <v>31841</v>
          </cell>
          <cell r="T41">
            <v>42186</v>
          </cell>
          <cell r="U41">
            <v>42186</v>
          </cell>
          <cell r="V41" t="str">
            <v>en-us</v>
          </cell>
          <cell r="W41" t="str">
            <v>GST</v>
          </cell>
          <cell r="X41" t="str">
            <v/>
          </cell>
          <cell r="Y41" t="str">
            <v>ARE</v>
          </cell>
          <cell r="Z41" t="str">
            <v>AED</v>
          </cell>
          <cell r="AA41" t="str">
            <v>professional</v>
          </cell>
          <cell r="AB41" t="str">
            <v>Inside Sales</v>
          </cell>
          <cell r="AC41" t="str">
            <v/>
          </cell>
          <cell r="AD41" t="str">
            <v/>
          </cell>
          <cell r="AE41" t="str">
            <v>Employee</v>
          </cell>
          <cell r="AF41" t="str">
            <v>Useraccount &amp; eMail</v>
          </cell>
          <cell r="AG41" t="str">
            <v>Working</v>
          </cell>
          <cell r="AH41" t="str">
            <v>indirect</v>
          </cell>
          <cell r="AI41" t="str">
            <v>Full time</v>
          </cell>
          <cell r="AJ41" t="str">
            <v>Permanent</v>
          </cell>
          <cell r="AK41"/>
          <cell r="AL41" t="str">
            <v>No</v>
          </cell>
          <cell r="AM41" t="str">
            <v/>
          </cell>
          <cell r="AN41">
            <v>40</v>
          </cell>
          <cell r="AO41">
            <v>22</v>
          </cell>
          <cell r="AP41" t="str">
            <v/>
          </cell>
          <cell r="AQ41">
            <v>180000</v>
          </cell>
          <cell r="AR41">
            <v>30000</v>
          </cell>
          <cell r="AS41">
            <v>9000</v>
          </cell>
          <cell r="AT41">
            <v>210000</v>
          </cell>
          <cell r="AU41" t="str">
            <v>Male</v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</row>
        <row r="42">
          <cell r="C42" t="str">
            <v>G00009151</v>
          </cell>
          <cell r="D42" t="str">
            <v>4a94beea-2d57-4657-8879-6aa455ca65d8</v>
          </cell>
          <cell r="E42">
            <v>43880.000277777777</v>
          </cell>
          <cell r="F42" t="str">
            <v>AEJEA1</v>
          </cell>
          <cell r="G42" t="str">
            <v/>
          </cell>
          <cell r="H42" t="str">
            <v>70060_091</v>
          </cell>
          <cell r="I42" t="str">
            <v>Syed, Hyder</v>
          </cell>
          <cell r="J42" t="str">
            <v>Sayyed, Ulfath</v>
          </cell>
          <cell r="K42" t="str">
            <v>G00009099</v>
          </cell>
          <cell r="L42" t="str">
            <v>YES</v>
          </cell>
          <cell r="M42" t="str">
            <v/>
          </cell>
          <cell r="N42" t="str">
            <v>Indoor Sales</v>
          </cell>
          <cell r="O42" t="str">
            <v>Mansi</v>
          </cell>
          <cell r="P42" t="str">
            <v/>
          </cell>
          <cell r="Q42" t="str">
            <v>Damani</v>
          </cell>
          <cell r="R42" t="str">
            <v/>
          </cell>
          <cell r="S42">
            <v>33980</v>
          </cell>
          <cell r="T42">
            <v>42453</v>
          </cell>
          <cell r="U42"/>
          <cell r="V42" t="str">
            <v>en-us</v>
          </cell>
          <cell r="W42" t="str">
            <v>GST</v>
          </cell>
          <cell r="X42" t="str">
            <v/>
          </cell>
          <cell r="Y42" t="str">
            <v>ARE</v>
          </cell>
          <cell r="Z42" t="str">
            <v>AED</v>
          </cell>
          <cell r="AA42" t="str">
            <v>professional</v>
          </cell>
          <cell r="AB42" t="str">
            <v>Inside Sales</v>
          </cell>
          <cell r="AC42" t="str">
            <v/>
          </cell>
          <cell r="AD42" t="str">
            <v/>
          </cell>
          <cell r="AE42" t="str">
            <v>Employee</v>
          </cell>
          <cell r="AF42" t="str">
            <v>Useraccount &amp; eMail</v>
          </cell>
          <cell r="AG42" t="str">
            <v>Working</v>
          </cell>
          <cell r="AH42" t="str">
            <v>indirect</v>
          </cell>
          <cell r="AI42" t="str">
            <v>Full time</v>
          </cell>
          <cell r="AJ42" t="str">
            <v>Permanent</v>
          </cell>
          <cell r="AK42"/>
          <cell r="AL42" t="str">
            <v>No</v>
          </cell>
          <cell r="AM42" t="str">
            <v>No</v>
          </cell>
          <cell r="AN42">
            <v>40</v>
          </cell>
          <cell r="AO42">
            <v>22</v>
          </cell>
          <cell r="AP42" t="str">
            <v/>
          </cell>
          <cell r="AQ42">
            <v>141240</v>
          </cell>
          <cell r="AR42">
            <v>11770</v>
          </cell>
          <cell r="AS42">
            <v>7062</v>
          </cell>
          <cell r="AT42">
            <v>153010</v>
          </cell>
          <cell r="AU42" t="str">
            <v>Female</v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</row>
        <row r="43">
          <cell r="C43" t="str">
            <v>G00009154</v>
          </cell>
          <cell r="D43" t="str">
            <v>846ac881-3070-46c9-ae5f-71addd4555e6</v>
          </cell>
          <cell r="E43">
            <v>43880.000277777777</v>
          </cell>
          <cell r="F43" t="str">
            <v>AEJEA1</v>
          </cell>
          <cell r="G43" t="str">
            <v>784-1992-8080417-2</v>
          </cell>
          <cell r="H43" t="str">
            <v>33010_091</v>
          </cell>
          <cell r="I43" t="str">
            <v>Reppe, Tino</v>
          </cell>
          <cell r="J43" t="str">
            <v>Reppe, Tino</v>
          </cell>
          <cell r="K43" t="str">
            <v>G00000112</v>
          </cell>
          <cell r="L43" t="str">
            <v>NO</v>
          </cell>
          <cell r="M43" t="str">
            <v/>
          </cell>
          <cell r="N43" t="str">
            <v>Production supervisor</v>
          </cell>
          <cell r="O43" t="str">
            <v>Sumit</v>
          </cell>
          <cell r="P43" t="str">
            <v/>
          </cell>
          <cell r="Q43" t="str">
            <v>Kumar</v>
          </cell>
          <cell r="R43" t="str">
            <v/>
          </cell>
          <cell r="S43">
            <v>33696</v>
          </cell>
          <cell r="T43">
            <v>42689</v>
          </cell>
          <cell r="U43"/>
          <cell r="V43" t="str">
            <v>en-us</v>
          </cell>
          <cell r="W43" t="str">
            <v>GST</v>
          </cell>
          <cell r="X43" t="str">
            <v/>
          </cell>
          <cell r="Y43" t="str">
            <v>ARE</v>
          </cell>
          <cell r="Z43" t="str">
            <v>AED</v>
          </cell>
          <cell r="AA43" t="str">
            <v>professional_jr</v>
          </cell>
          <cell r="AB43" t="str">
            <v>Administrator</v>
          </cell>
          <cell r="AC43" t="str">
            <v/>
          </cell>
          <cell r="AD43" t="str">
            <v/>
          </cell>
          <cell r="AE43" t="str">
            <v>Employee</v>
          </cell>
          <cell r="AF43" t="str">
            <v>Useraccount &amp; eMail</v>
          </cell>
          <cell r="AG43" t="str">
            <v>Working</v>
          </cell>
          <cell r="AH43" t="str">
            <v>indirect</v>
          </cell>
          <cell r="AI43" t="str">
            <v>Full time</v>
          </cell>
          <cell r="AJ43" t="str">
            <v>Permanent</v>
          </cell>
          <cell r="AK43"/>
          <cell r="AL43" t="str">
            <v>No</v>
          </cell>
          <cell r="AM43" t="str">
            <v>No</v>
          </cell>
          <cell r="AN43">
            <v>40</v>
          </cell>
          <cell r="AO43">
            <v>22</v>
          </cell>
          <cell r="AP43" t="str">
            <v/>
          </cell>
          <cell r="AQ43">
            <v>76860</v>
          </cell>
          <cell r="AR43">
            <v>3202.5</v>
          </cell>
          <cell r="AS43">
            <v>3843</v>
          </cell>
          <cell r="AT43">
            <v>80062.5</v>
          </cell>
          <cell r="AU43" t="str">
            <v>Male</v>
          </cell>
          <cell r="AV43" t="str">
            <v/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</row>
        <row r="44">
          <cell r="C44" t="str">
            <v>G00000112</v>
          </cell>
          <cell r="D44" t="str">
            <v>c3711e18-a57d-4131-9c14-6c848af24302</v>
          </cell>
          <cell r="E44">
            <v>43880.000277777777</v>
          </cell>
          <cell r="F44" t="str">
            <v>AEJEA1</v>
          </cell>
          <cell r="G44" t="str">
            <v/>
          </cell>
          <cell r="H44" t="str">
            <v>40000_091</v>
          </cell>
          <cell r="I44" t="str">
            <v>Reppe, Tino</v>
          </cell>
          <cell r="J44" t="str">
            <v>Keiger, Andreas</v>
          </cell>
          <cell r="K44" t="str">
            <v>G00006890</v>
          </cell>
          <cell r="L44" t="str">
            <v>YES</v>
          </cell>
          <cell r="M44" t="str">
            <v/>
          </cell>
          <cell r="N44" t="str">
            <v>Finance / Controlling Operative</v>
          </cell>
          <cell r="O44" t="str">
            <v>Tino</v>
          </cell>
          <cell r="P44" t="str">
            <v/>
          </cell>
          <cell r="Q44" t="str">
            <v>Reppe</v>
          </cell>
          <cell r="R44" t="str">
            <v/>
          </cell>
          <cell r="S44">
            <v>26769</v>
          </cell>
          <cell r="T44">
            <v>38808</v>
          </cell>
          <cell r="U44">
            <v>38808</v>
          </cell>
          <cell r="V44" t="str">
            <v>en-us</v>
          </cell>
          <cell r="W44" t="str">
            <v>GST</v>
          </cell>
          <cell r="X44" t="str">
            <v/>
          </cell>
          <cell r="Y44" t="str">
            <v>ARE</v>
          </cell>
          <cell r="Z44" t="str">
            <v>AED</v>
          </cell>
          <cell r="AA44" t="str">
            <v>manager_2</v>
          </cell>
          <cell r="AB44" t="str">
            <v>Subsidiary Manager</v>
          </cell>
          <cell r="AC44" t="str">
            <v/>
          </cell>
          <cell r="AD44" t="str">
            <v/>
          </cell>
          <cell r="AE44" t="str">
            <v>Employee</v>
          </cell>
          <cell r="AF44" t="str">
            <v>Useraccount &amp; eMail</v>
          </cell>
          <cell r="AG44" t="str">
            <v>Working</v>
          </cell>
          <cell r="AH44" t="str">
            <v>indirect</v>
          </cell>
          <cell r="AI44" t="str">
            <v>Full time</v>
          </cell>
          <cell r="AJ44" t="str">
            <v>Permanent</v>
          </cell>
          <cell r="AK44"/>
          <cell r="AL44" t="str">
            <v>Yes</v>
          </cell>
          <cell r="AM44" t="str">
            <v>No</v>
          </cell>
          <cell r="AN44">
            <v>40</v>
          </cell>
          <cell r="AO44">
            <v>30</v>
          </cell>
          <cell r="AP44" t="str">
            <v/>
          </cell>
          <cell r="AQ44">
            <v>1052140</v>
          </cell>
          <cell r="AR44">
            <v>220000</v>
          </cell>
          <cell r="AS44">
            <v>61667</v>
          </cell>
          <cell r="AT44">
            <v>1272140</v>
          </cell>
          <cell r="AU44" t="str">
            <v>Male</v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</row>
        <row r="45">
          <cell r="C45" t="str">
            <v>G00009082</v>
          </cell>
          <cell r="D45" t="str">
            <v>9cef8533-1304-480a-b4e7-448d0250ff11</v>
          </cell>
          <cell r="E45">
            <v>43880.000277777777</v>
          </cell>
          <cell r="F45" t="str">
            <v>AEJEA1</v>
          </cell>
          <cell r="G45" t="str">
            <v/>
          </cell>
          <cell r="H45" t="str">
            <v>73000_091</v>
          </cell>
          <cell r="I45" t="str">
            <v>Cheema, Sohaib</v>
          </cell>
          <cell r="J45" t="str">
            <v>Cheema, Sohaib</v>
          </cell>
          <cell r="K45" t="str">
            <v>G00009098</v>
          </cell>
          <cell r="L45" t="str">
            <v>NO</v>
          </cell>
          <cell r="M45" t="str">
            <v/>
          </cell>
          <cell r="N45" t="str">
            <v>Shipment</v>
          </cell>
          <cell r="O45" t="str">
            <v>Vytus</v>
          </cell>
          <cell r="P45" t="str">
            <v/>
          </cell>
          <cell r="Q45" t="str">
            <v>Saldanha</v>
          </cell>
          <cell r="R45" t="str">
            <v/>
          </cell>
          <cell r="S45">
            <v>24661</v>
          </cell>
          <cell r="T45">
            <v>36176</v>
          </cell>
          <cell r="U45"/>
          <cell r="V45" t="str">
            <v>en-us</v>
          </cell>
          <cell r="W45" t="str">
            <v>GST</v>
          </cell>
          <cell r="X45" t="str">
            <v/>
          </cell>
          <cell r="Y45" t="str">
            <v>ARE</v>
          </cell>
          <cell r="Z45" t="str">
            <v>AED</v>
          </cell>
          <cell r="AA45" t="str">
            <v>professional</v>
          </cell>
          <cell r="AB45" t="str">
            <v>Inside Sales</v>
          </cell>
          <cell r="AC45" t="str">
            <v/>
          </cell>
          <cell r="AD45" t="str">
            <v/>
          </cell>
          <cell r="AE45" t="str">
            <v>Employee</v>
          </cell>
          <cell r="AF45" t="str">
            <v>Useraccount &amp; eMail</v>
          </cell>
          <cell r="AG45" t="str">
            <v>Working</v>
          </cell>
          <cell r="AH45" t="str">
            <v>indirect</v>
          </cell>
          <cell r="AI45" t="str">
            <v>Full time</v>
          </cell>
          <cell r="AJ45" t="str">
            <v>Permanent</v>
          </cell>
          <cell r="AK45"/>
          <cell r="AL45" t="str">
            <v>No</v>
          </cell>
          <cell r="AM45" t="str">
            <v/>
          </cell>
          <cell r="AN45">
            <v>40</v>
          </cell>
          <cell r="AO45">
            <v>22</v>
          </cell>
          <cell r="AP45" t="str">
            <v/>
          </cell>
          <cell r="AQ45">
            <v>297480</v>
          </cell>
          <cell r="AR45">
            <v>22806.799999999999</v>
          </cell>
          <cell r="AS45">
            <v>14874</v>
          </cell>
          <cell r="AT45">
            <v>320286.8</v>
          </cell>
          <cell r="AU45" t="str">
            <v>Male</v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</row>
        <row r="46">
          <cell r="C46" t="str">
            <v>G00009087</v>
          </cell>
          <cell r="D46" t="str">
            <v>0b6e9863-8e5a-455e-8b6e-a8eca7c1aeba</v>
          </cell>
          <cell r="E46">
            <v>43880.000277777777</v>
          </cell>
          <cell r="F46" t="str">
            <v>AEJEA1</v>
          </cell>
          <cell r="G46" t="str">
            <v/>
          </cell>
          <cell r="H46" t="str">
            <v>33010_091</v>
          </cell>
          <cell r="I46" t="str">
            <v>Reppe, Tino</v>
          </cell>
          <cell r="J46" t="str">
            <v>Reppe, Tino</v>
          </cell>
          <cell r="K46" t="str">
            <v>G00000112</v>
          </cell>
          <cell r="L46" t="str">
            <v>NO</v>
          </cell>
          <cell r="M46" t="str">
            <v/>
          </cell>
          <cell r="N46" t="str">
            <v>Production supervisor</v>
          </cell>
          <cell r="O46" t="str">
            <v>Zeyaul</v>
          </cell>
          <cell r="P46" t="str">
            <v/>
          </cell>
          <cell r="Q46" t="str">
            <v>Haque</v>
          </cell>
          <cell r="R46" t="str">
            <v/>
          </cell>
          <cell r="S46">
            <v>27120</v>
          </cell>
          <cell r="T46">
            <v>38200</v>
          </cell>
          <cell r="U46">
            <v>38200</v>
          </cell>
          <cell r="V46" t="str">
            <v>en-us</v>
          </cell>
          <cell r="W46" t="str">
            <v>GST</v>
          </cell>
          <cell r="X46" t="str">
            <v/>
          </cell>
          <cell r="Y46" t="str">
            <v>ARE</v>
          </cell>
          <cell r="Z46" t="str">
            <v>AED</v>
          </cell>
          <cell r="AA46" t="str">
            <v>manager_1</v>
          </cell>
          <cell r="AB46" t="str">
            <v>Teamleader</v>
          </cell>
          <cell r="AC46" t="str">
            <v/>
          </cell>
          <cell r="AD46" t="str">
            <v/>
          </cell>
          <cell r="AE46" t="str">
            <v>Employee</v>
          </cell>
          <cell r="AF46" t="str">
            <v>Useraccount &amp; eMail</v>
          </cell>
          <cell r="AG46" t="str">
            <v>Working</v>
          </cell>
          <cell r="AH46" t="str">
            <v>indirect</v>
          </cell>
          <cell r="AI46" t="str">
            <v>Full time</v>
          </cell>
          <cell r="AJ46" t="str">
            <v>Permanent</v>
          </cell>
          <cell r="AK46"/>
          <cell r="AL46" t="str">
            <v>No</v>
          </cell>
          <cell r="AM46" t="str">
            <v/>
          </cell>
          <cell r="AN46">
            <v>40</v>
          </cell>
          <cell r="AO46">
            <v>22</v>
          </cell>
          <cell r="AP46" t="str">
            <v/>
          </cell>
          <cell r="AQ46">
            <v>300000</v>
          </cell>
          <cell r="AR46">
            <v>25000</v>
          </cell>
          <cell r="AS46">
            <v>15000</v>
          </cell>
          <cell r="AT46">
            <v>325000</v>
          </cell>
          <cell r="AU46" t="str">
            <v>Male</v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</row>
        <row r="47">
          <cell r="C47" t="str">
            <v>G00009088</v>
          </cell>
          <cell r="D47" t="str">
            <v>0672a93a-cbbe-4ac4-8e05-64cf528c036b</v>
          </cell>
          <cell r="E47">
            <v>43880.000277777777</v>
          </cell>
          <cell r="F47" t="str">
            <v>AEJEA1</v>
          </cell>
          <cell r="G47" t="str">
            <v/>
          </cell>
          <cell r="H47" t="str">
            <v>41000_091</v>
          </cell>
          <cell r="I47" t="str">
            <v>Salian, Sujit</v>
          </cell>
          <cell r="J47" t="str">
            <v>Salian, Sujit</v>
          </cell>
          <cell r="K47" t="str">
            <v>G00009083</v>
          </cell>
          <cell r="L47" t="str">
            <v>NO</v>
          </cell>
          <cell r="M47" t="str">
            <v/>
          </cell>
          <cell r="N47" t="str">
            <v>Finance / Controlling Operative</v>
          </cell>
          <cell r="O47" t="str">
            <v>Johnson</v>
          </cell>
          <cell r="P47" t="str">
            <v/>
          </cell>
          <cell r="Q47" t="str">
            <v>Lobo</v>
          </cell>
          <cell r="R47" t="str">
            <v/>
          </cell>
          <cell r="S47">
            <v>30170</v>
          </cell>
          <cell r="T47">
            <v>38760</v>
          </cell>
          <cell r="U47">
            <v>38760</v>
          </cell>
          <cell r="V47" t="str">
            <v>en-us</v>
          </cell>
          <cell r="W47" t="str">
            <v>GST</v>
          </cell>
          <cell r="X47" t="str">
            <v/>
          </cell>
          <cell r="Y47" t="str">
            <v>ARE</v>
          </cell>
          <cell r="Z47" t="str">
            <v>AED</v>
          </cell>
          <cell r="AA47" t="str">
            <v>professional_sen</v>
          </cell>
          <cell r="AB47" t="str">
            <v>Accountant</v>
          </cell>
          <cell r="AC47" t="str">
            <v/>
          </cell>
          <cell r="AD47" t="str">
            <v/>
          </cell>
          <cell r="AE47" t="str">
            <v>Employee</v>
          </cell>
          <cell r="AF47" t="str">
            <v>Useraccount &amp; eMail</v>
          </cell>
          <cell r="AG47" t="str">
            <v>Working</v>
          </cell>
          <cell r="AH47" t="str">
            <v>indirect</v>
          </cell>
          <cell r="AI47" t="str">
            <v>Full time</v>
          </cell>
          <cell r="AJ47" t="str">
            <v>Permanent</v>
          </cell>
          <cell r="AK47"/>
          <cell r="AL47" t="str">
            <v>No</v>
          </cell>
          <cell r="AM47" t="str">
            <v/>
          </cell>
          <cell r="AN47">
            <v>40</v>
          </cell>
          <cell r="AO47">
            <v>22</v>
          </cell>
          <cell r="AP47" t="str">
            <v/>
          </cell>
          <cell r="AQ47">
            <v>166200</v>
          </cell>
          <cell r="AR47">
            <v>13850</v>
          </cell>
          <cell r="AS47">
            <v>8310</v>
          </cell>
          <cell r="AT47">
            <v>180050</v>
          </cell>
          <cell r="AU47" t="str">
            <v>Male</v>
          </cell>
          <cell r="AV47" t="str">
            <v/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</row>
        <row r="48">
          <cell r="C48" t="str">
            <v>G00009089</v>
          </cell>
          <cell r="D48" t="str">
            <v>3cb05d7c-e938-4ff9-bc8c-748cdda3abdc</v>
          </cell>
          <cell r="E48">
            <v>43880.000277777777</v>
          </cell>
          <cell r="F48" t="str">
            <v>AEJEA1</v>
          </cell>
          <cell r="G48" t="str">
            <v>784-1976-8380941-8</v>
          </cell>
          <cell r="H48" t="str">
            <v>43000_091</v>
          </cell>
          <cell r="I48" t="str">
            <v>Misquitta, Amar</v>
          </cell>
          <cell r="J48" t="str">
            <v>Butun, Ebru</v>
          </cell>
          <cell r="K48" t="str">
            <v>G00018586</v>
          </cell>
          <cell r="L48" t="str">
            <v>YES</v>
          </cell>
          <cell r="M48" t="str">
            <v/>
          </cell>
          <cell r="N48" t="str">
            <v>Human Resources - operational</v>
          </cell>
          <cell r="O48" t="str">
            <v>Amar</v>
          </cell>
          <cell r="P48" t="str">
            <v/>
          </cell>
          <cell r="Q48" t="str">
            <v>Misquitta</v>
          </cell>
          <cell r="R48" t="str">
            <v/>
          </cell>
          <cell r="S48">
            <v>28111</v>
          </cell>
          <cell r="T48">
            <v>38784</v>
          </cell>
          <cell r="U48"/>
          <cell r="V48" t="str">
            <v>en-us</v>
          </cell>
          <cell r="W48" t="str">
            <v>GST</v>
          </cell>
          <cell r="X48" t="str">
            <v/>
          </cell>
          <cell r="Y48" t="str">
            <v>ARE</v>
          </cell>
          <cell r="Z48" t="str">
            <v>AED</v>
          </cell>
          <cell r="AA48" t="str">
            <v>professional_sen</v>
          </cell>
          <cell r="AB48" t="str">
            <v>Administrator</v>
          </cell>
          <cell r="AC48" t="str">
            <v/>
          </cell>
          <cell r="AD48" t="str">
            <v/>
          </cell>
          <cell r="AE48" t="str">
            <v>Employee</v>
          </cell>
          <cell r="AF48" t="str">
            <v>Useraccount &amp; eMail</v>
          </cell>
          <cell r="AG48" t="str">
            <v>Working</v>
          </cell>
          <cell r="AH48" t="str">
            <v>indirect</v>
          </cell>
          <cell r="AI48" t="str">
            <v>Full time</v>
          </cell>
          <cell r="AJ48" t="str">
            <v>Permanent</v>
          </cell>
          <cell r="AK48"/>
          <cell r="AL48" t="str">
            <v>No</v>
          </cell>
          <cell r="AM48" t="str">
            <v>No</v>
          </cell>
          <cell r="AN48">
            <v>40</v>
          </cell>
          <cell r="AO48">
            <v>22</v>
          </cell>
          <cell r="AP48" t="str">
            <v/>
          </cell>
          <cell r="AQ48">
            <v>140400</v>
          </cell>
          <cell r="AR48">
            <v>11700</v>
          </cell>
          <cell r="AS48">
            <v>7020</v>
          </cell>
          <cell r="AT48">
            <v>152100</v>
          </cell>
          <cell r="AU48" t="str">
            <v>Male</v>
          </cell>
          <cell r="AV48" t="str">
            <v/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</row>
        <row r="49">
          <cell r="C49" t="str">
            <v>G00009093</v>
          </cell>
          <cell r="D49" t="str">
            <v>afe93fce-4366-4d43-908f-c1d16bbe913d</v>
          </cell>
          <cell r="E49">
            <v>43880.000277777777</v>
          </cell>
          <cell r="F49" t="str">
            <v>AEJEA1</v>
          </cell>
          <cell r="G49" t="str">
            <v/>
          </cell>
          <cell r="H49" t="str">
            <v>41000_091</v>
          </cell>
          <cell r="I49" t="str">
            <v>Salian, Sujit</v>
          </cell>
          <cell r="J49" t="str">
            <v>Salian, Sujit</v>
          </cell>
          <cell r="K49" t="str">
            <v>G00009083</v>
          </cell>
          <cell r="L49" t="str">
            <v>NO</v>
          </cell>
          <cell r="M49" t="str">
            <v/>
          </cell>
          <cell r="N49" t="str">
            <v>Finance / Controlling Operative</v>
          </cell>
          <cell r="O49" t="str">
            <v>Bindu</v>
          </cell>
          <cell r="P49" t="str">
            <v/>
          </cell>
          <cell r="Q49" t="str">
            <v>Kishore</v>
          </cell>
          <cell r="R49" t="str">
            <v/>
          </cell>
          <cell r="S49">
            <v>26709</v>
          </cell>
          <cell r="T49">
            <v>39579</v>
          </cell>
          <cell r="U49">
            <v>39579</v>
          </cell>
          <cell r="V49" t="str">
            <v>en-us</v>
          </cell>
          <cell r="W49" t="str">
            <v>GST</v>
          </cell>
          <cell r="X49" t="str">
            <v/>
          </cell>
          <cell r="Y49" t="str">
            <v>ARE</v>
          </cell>
          <cell r="Z49" t="str">
            <v>AED</v>
          </cell>
          <cell r="AA49" t="str">
            <v>professional</v>
          </cell>
          <cell r="AB49" t="str">
            <v>Accountant</v>
          </cell>
          <cell r="AC49" t="str">
            <v/>
          </cell>
          <cell r="AD49" t="str">
            <v/>
          </cell>
          <cell r="AE49" t="str">
            <v>Employee</v>
          </cell>
          <cell r="AF49" t="str">
            <v>Useraccount &amp; eMail</v>
          </cell>
          <cell r="AG49" t="str">
            <v>Working</v>
          </cell>
          <cell r="AH49" t="str">
            <v>indirect</v>
          </cell>
          <cell r="AI49" t="str">
            <v>Full time</v>
          </cell>
          <cell r="AJ49" t="str">
            <v>Permanent</v>
          </cell>
          <cell r="AK49"/>
          <cell r="AL49" t="str">
            <v>No</v>
          </cell>
          <cell r="AM49" t="str">
            <v/>
          </cell>
          <cell r="AN49">
            <v>40</v>
          </cell>
          <cell r="AO49">
            <v>22</v>
          </cell>
          <cell r="AP49" t="str">
            <v/>
          </cell>
          <cell r="AQ49">
            <v>159720</v>
          </cell>
          <cell r="AR49">
            <v>13310</v>
          </cell>
          <cell r="AS49">
            <v>7986</v>
          </cell>
          <cell r="AT49">
            <v>173030</v>
          </cell>
          <cell r="AU49" t="str">
            <v>Female</v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</row>
        <row r="50">
          <cell r="C50" t="str">
            <v>G00009100</v>
          </cell>
          <cell r="D50" t="str">
            <v>1f35a277-5dd6-4094-97f5-1125558d3912</v>
          </cell>
          <cell r="E50">
            <v>43880.000277777777</v>
          </cell>
          <cell r="F50" t="str">
            <v>AEJEA1</v>
          </cell>
          <cell r="G50" t="str">
            <v/>
          </cell>
          <cell r="H50" t="str">
            <v>73000_091</v>
          </cell>
          <cell r="I50" t="str">
            <v>Cheema, Sohaib</v>
          </cell>
          <cell r="J50" t="str">
            <v>Cheema, Sohaib</v>
          </cell>
          <cell r="K50" t="str">
            <v>G00009098</v>
          </cell>
          <cell r="L50" t="str">
            <v>NO</v>
          </cell>
          <cell r="M50" t="str">
            <v/>
          </cell>
          <cell r="N50" t="str">
            <v>Shipment</v>
          </cell>
          <cell r="O50" t="str">
            <v>Bharath</v>
          </cell>
          <cell r="P50" t="str">
            <v/>
          </cell>
          <cell r="Q50" t="str">
            <v>Kumar</v>
          </cell>
          <cell r="R50" t="str">
            <v/>
          </cell>
          <cell r="S50">
            <v>29237</v>
          </cell>
          <cell r="T50">
            <v>40289</v>
          </cell>
          <cell r="U50"/>
          <cell r="V50" t="str">
            <v>en-us</v>
          </cell>
          <cell r="W50" t="str">
            <v>GST</v>
          </cell>
          <cell r="X50" t="str">
            <v/>
          </cell>
          <cell r="Y50" t="str">
            <v>ARE</v>
          </cell>
          <cell r="Z50" t="str">
            <v>AED</v>
          </cell>
          <cell r="AA50" t="str">
            <v>expert</v>
          </cell>
          <cell r="AB50" t="str">
            <v>Administrator</v>
          </cell>
          <cell r="AC50" t="str">
            <v/>
          </cell>
          <cell r="AD50" t="str">
            <v/>
          </cell>
          <cell r="AE50" t="str">
            <v>Employee</v>
          </cell>
          <cell r="AF50" t="str">
            <v>Useraccount &amp; eMail</v>
          </cell>
          <cell r="AG50" t="str">
            <v>Working</v>
          </cell>
          <cell r="AH50" t="str">
            <v>indirect</v>
          </cell>
          <cell r="AI50" t="str">
            <v>Full time</v>
          </cell>
          <cell r="AJ50" t="str">
            <v>Permanent</v>
          </cell>
          <cell r="AK50"/>
          <cell r="AL50" t="str">
            <v>No</v>
          </cell>
          <cell r="AM50" t="str">
            <v/>
          </cell>
          <cell r="AN50">
            <v>40</v>
          </cell>
          <cell r="AO50">
            <v>22</v>
          </cell>
          <cell r="AP50" t="str">
            <v/>
          </cell>
          <cell r="AQ50">
            <v>181680</v>
          </cell>
          <cell r="AR50">
            <v>15140</v>
          </cell>
          <cell r="AS50">
            <v>11150</v>
          </cell>
          <cell r="AT50">
            <v>196820</v>
          </cell>
          <cell r="AU50" t="str">
            <v>Male</v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</row>
        <row r="51">
          <cell r="C51" t="str">
            <v>G00009101</v>
          </cell>
          <cell r="D51" t="str">
            <v>678b83a5-e397-4e5b-9106-b11ab91ddf2c</v>
          </cell>
          <cell r="E51">
            <v>43880.000277777777</v>
          </cell>
          <cell r="F51" t="str">
            <v>AEJEA1</v>
          </cell>
          <cell r="G51" t="str">
            <v/>
          </cell>
          <cell r="H51" t="str">
            <v>73000_091</v>
          </cell>
          <cell r="I51" t="str">
            <v>Cheema, Sohaib</v>
          </cell>
          <cell r="J51" t="str">
            <v>Cheema, Sohaib</v>
          </cell>
          <cell r="K51" t="str">
            <v>G00009098</v>
          </cell>
          <cell r="L51" t="str">
            <v>NO</v>
          </cell>
          <cell r="M51" t="str">
            <v/>
          </cell>
          <cell r="N51" t="str">
            <v>Shipment</v>
          </cell>
          <cell r="O51" t="str">
            <v>Ranjit</v>
          </cell>
          <cell r="P51" t="str">
            <v/>
          </cell>
          <cell r="Q51" t="str">
            <v>Gupte</v>
          </cell>
          <cell r="R51" t="str">
            <v/>
          </cell>
          <cell r="S51">
            <v>30544</v>
          </cell>
          <cell r="T51">
            <v>40299</v>
          </cell>
          <cell r="U51">
            <v>40299</v>
          </cell>
          <cell r="V51" t="str">
            <v>en-us</v>
          </cell>
          <cell r="W51" t="str">
            <v>GST</v>
          </cell>
          <cell r="X51" t="str">
            <v/>
          </cell>
          <cell r="Y51" t="str">
            <v>ARE</v>
          </cell>
          <cell r="Z51" t="str">
            <v>AED</v>
          </cell>
          <cell r="AA51" t="str">
            <v>expert</v>
          </cell>
          <cell r="AB51" t="str">
            <v>Teamleader</v>
          </cell>
          <cell r="AC51" t="str">
            <v/>
          </cell>
          <cell r="AD51" t="str">
            <v/>
          </cell>
          <cell r="AE51" t="str">
            <v>Employee</v>
          </cell>
          <cell r="AF51" t="str">
            <v>Useraccount &amp; eMail</v>
          </cell>
          <cell r="AG51" t="str">
            <v>Working</v>
          </cell>
          <cell r="AH51" t="str">
            <v>indirect</v>
          </cell>
          <cell r="AI51" t="str">
            <v>Full time</v>
          </cell>
          <cell r="AJ51" t="str">
            <v>Permanent</v>
          </cell>
          <cell r="AK51"/>
          <cell r="AL51" t="str">
            <v>No</v>
          </cell>
          <cell r="AM51" t="str">
            <v/>
          </cell>
          <cell r="AN51">
            <v>40</v>
          </cell>
          <cell r="AO51">
            <v>22</v>
          </cell>
          <cell r="AP51" t="str">
            <v/>
          </cell>
          <cell r="AQ51">
            <v>128400</v>
          </cell>
          <cell r="AR51">
            <v>10700</v>
          </cell>
          <cell r="AS51">
            <v>7855</v>
          </cell>
          <cell r="AT51">
            <v>139100</v>
          </cell>
          <cell r="AU51" t="str">
            <v>Male</v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</row>
        <row r="52">
          <cell r="C52" t="str">
            <v>G00009103</v>
          </cell>
          <cell r="D52" t="str">
            <v>39844cf6-b109-4ad0-a48c-5f19e61f1a8c</v>
          </cell>
          <cell r="E52">
            <v>43880.000277777777</v>
          </cell>
          <cell r="F52" t="str">
            <v>AEJEA1</v>
          </cell>
          <cell r="G52" t="str">
            <v/>
          </cell>
          <cell r="H52" t="str">
            <v>74001_091</v>
          </cell>
          <cell r="I52" t="str">
            <v>Syed, Shazad</v>
          </cell>
          <cell r="J52" t="str">
            <v>Syed, Shazad</v>
          </cell>
          <cell r="K52" t="str">
            <v>G00009086</v>
          </cell>
          <cell r="L52" t="str">
            <v>NO</v>
          </cell>
          <cell r="M52" t="str">
            <v/>
          </cell>
          <cell r="N52" t="str">
            <v>Sales Support</v>
          </cell>
          <cell r="O52" t="str">
            <v>Samdani</v>
          </cell>
          <cell r="P52" t="str">
            <v/>
          </cell>
          <cell r="Q52" t="str">
            <v>Hasan Siddiqui</v>
          </cell>
          <cell r="R52" t="str">
            <v/>
          </cell>
          <cell r="S52">
            <v>31119</v>
          </cell>
          <cell r="T52">
            <v>44228</v>
          </cell>
          <cell r="U52">
            <v>44228</v>
          </cell>
          <cell r="V52" t="str">
            <v>en-us</v>
          </cell>
          <cell r="W52" t="str">
            <v>GST</v>
          </cell>
          <cell r="X52" t="str">
            <v/>
          </cell>
          <cell r="Y52" t="str">
            <v>ARE</v>
          </cell>
          <cell r="Z52" t="str">
            <v>AED</v>
          </cell>
          <cell r="AA52" t="str">
            <v>manager_1</v>
          </cell>
          <cell r="AB52" t="str">
            <v>Sales Application Specialist</v>
          </cell>
          <cell r="AC52" t="str">
            <v/>
          </cell>
          <cell r="AD52" t="str">
            <v/>
          </cell>
          <cell r="AE52" t="str">
            <v>Employee</v>
          </cell>
          <cell r="AF52" t="str">
            <v>Useraccount &amp; eMail</v>
          </cell>
          <cell r="AG52" t="str">
            <v>Working</v>
          </cell>
          <cell r="AH52" t="str">
            <v>indirect</v>
          </cell>
          <cell r="AI52" t="str">
            <v>Full time</v>
          </cell>
          <cell r="AJ52" t="str">
            <v>Permanent</v>
          </cell>
          <cell r="AK52"/>
          <cell r="AL52" t="str">
            <v>No</v>
          </cell>
          <cell r="AM52" t="str">
            <v/>
          </cell>
          <cell r="AN52">
            <v>40</v>
          </cell>
          <cell r="AO52">
            <v>22</v>
          </cell>
          <cell r="AP52" t="str">
            <v/>
          </cell>
          <cell r="AQ52">
            <v>347160</v>
          </cell>
          <cell r="AR52">
            <v>65381.8</v>
          </cell>
          <cell r="AS52">
            <v>17358</v>
          </cell>
          <cell r="AT52">
            <v>412541.8</v>
          </cell>
          <cell r="AU52" t="str">
            <v>Male</v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</row>
        <row r="53">
          <cell r="C53" t="str">
            <v>G00009104</v>
          </cell>
          <cell r="D53" t="str">
            <v>fa5964a1-cec0-4c69-8051-12febcf497b7</v>
          </cell>
          <cell r="E53">
            <v>43880.000277777777</v>
          </cell>
          <cell r="F53" t="str">
            <v>AEJEA1</v>
          </cell>
          <cell r="G53" t="str">
            <v/>
          </cell>
          <cell r="H53" t="str">
            <v>71000_091</v>
          </cell>
          <cell r="I53" t="str">
            <v>Syed, Shazad</v>
          </cell>
          <cell r="J53" t="str">
            <v>Syed, Hyder</v>
          </cell>
          <cell r="K53" t="str">
            <v>G00009090</v>
          </cell>
          <cell r="L53" t="str">
            <v>YES</v>
          </cell>
          <cell r="M53" t="str">
            <v/>
          </cell>
          <cell r="N53" t="str">
            <v>Outdoor Sales</v>
          </cell>
          <cell r="O53" t="str">
            <v>Harshal</v>
          </cell>
          <cell r="P53" t="str">
            <v/>
          </cell>
          <cell r="Q53" t="str">
            <v>Shah</v>
          </cell>
          <cell r="R53" t="str">
            <v/>
          </cell>
          <cell r="S53">
            <v>30045</v>
          </cell>
          <cell r="T53">
            <v>40393</v>
          </cell>
          <cell r="U53"/>
          <cell r="V53" t="str">
            <v>en-us</v>
          </cell>
          <cell r="W53" t="str">
            <v>GST</v>
          </cell>
          <cell r="X53" t="str">
            <v/>
          </cell>
          <cell r="Y53" t="str">
            <v>ARE</v>
          </cell>
          <cell r="Z53" t="str">
            <v>AED</v>
          </cell>
          <cell r="AA53" t="str">
            <v>professional_sen</v>
          </cell>
          <cell r="AB53" t="str">
            <v>Sales Manager</v>
          </cell>
          <cell r="AC53" t="str">
            <v/>
          </cell>
          <cell r="AD53" t="str">
            <v/>
          </cell>
          <cell r="AE53" t="str">
            <v>Employee</v>
          </cell>
          <cell r="AF53" t="str">
            <v>Useraccount &amp; eMail</v>
          </cell>
          <cell r="AG53" t="str">
            <v>Working</v>
          </cell>
          <cell r="AH53" t="str">
            <v>indirect</v>
          </cell>
          <cell r="AI53" t="str">
            <v>Full time</v>
          </cell>
          <cell r="AJ53" t="str">
            <v>Permanent</v>
          </cell>
          <cell r="AK53"/>
          <cell r="AL53" t="str">
            <v>No</v>
          </cell>
          <cell r="AM53" t="str">
            <v>No</v>
          </cell>
          <cell r="AN53">
            <v>40</v>
          </cell>
          <cell r="AO53">
            <v>22</v>
          </cell>
          <cell r="AP53" t="str">
            <v/>
          </cell>
          <cell r="AQ53">
            <v>327600</v>
          </cell>
          <cell r="AR53">
            <v>75075</v>
          </cell>
          <cell r="AS53">
            <v>16380</v>
          </cell>
          <cell r="AT53">
            <v>402675</v>
          </cell>
          <cell r="AU53" t="str">
            <v>Male</v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>United Arabic Emirates</v>
          </cell>
          <cell r="BA53" t="str">
            <v/>
          </cell>
          <cell r="BB53" t="str">
            <v/>
          </cell>
        </row>
        <row r="54">
          <cell r="C54" t="str">
            <v>G00009109</v>
          </cell>
          <cell r="D54" t="str">
            <v>50916839-9378-41ab-9f77-562f2522af30</v>
          </cell>
          <cell r="E54">
            <v>43880.000277777777</v>
          </cell>
          <cell r="F54" t="str">
            <v>AEJEA1</v>
          </cell>
          <cell r="G54" t="str">
            <v/>
          </cell>
          <cell r="H54" t="str">
            <v>20000_091</v>
          </cell>
          <cell r="I54" t="str">
            <v>Haque, Zeyaul</v>
          </cell>
          <cell r="J54" t="str">
            <v>Haque, Zeyaul</v>
          </cell>
          <cell r="K54" t="str">
            <v>G00009087</v>
          </cell>
          <cell r="L54" t="str">
            <v>NO</v>
          </cell>
          <cell r="M54" t="str">
            <v/>
          </cell>
          <cell r="N54" t="str">
            <v>Production</v>
          </cell>
          <cell r="O54" t="str">
            <v>Mahtab</v>
          </cell>
          <cell r="P54" t="str">
            <v/>
          </cell>
          <cell r="Q54" t="str">
            <v>Alam</v>
          </cell>
          <cell r="R54" t="str">
            <v/>
          </cell>
          <cell r="S54">
            <v>31978</v>
          </cell>
          <cell r="T54">
            <v>40873</v>
          </cell>
          <cell r="U54"/>
          <cell r="V54" t="str">
            <v>en-us</v>
          </cell>
          <cell r="W54" t="str">
            <v>GST</v>
          </cell>
          <cell r="X54" t="str">
            <v/>
          </cell>
          <cell r="Y54" t="str">
            <v>ARE</v>
          </cell>
          <cell r="Z54" t="str">
            <v>AED</v>
          </cell>
          <cell r="AA54" t="str">
            <v>professional_jr</v>
          </cell>
          <cell r="AB54" t="str">
            <v>Welder</v>
          </cell>
          <cell r="AC54" t="str">
            <v/>
          </cell>
          <cell r="AD54" t="str">
            <v/>
          </cell>
          <cell r="AE54" t="str">
            <v>Employee</v>
          </cell>
          <cell r="AF54" t="str">
            <v>Useraccount &amp; eMail</v>
          </cell>
          <cell r="AG54" t="str">
            <v>Working</v>
          </cell>
          <cell r="AH54" t="str">
            <v>direct</v>
          </cell>
          <cell r="AI54" t="str">
            <v>Full time</v>
          </cell>
          <cell r="AJ54" t="str">
            <v>Permanent</v>
          </cell>
          <cell r="AK54"/>
          <cell r="AL54" t="str">
            <v>No</v>
          </cell>
          <cell r="AM54" t="str">
            <v/>
          </cell>
          <cell r="AN54">
            <v>40</v>
          </cell>
          <cell r="AO54">
            <v>22</v>
          </cell>
          <cell r="AP54" t="str">
            <v/>
          </cell>
          <cell r="AQ54">
            <v>74400</v>
          </cell>
          <cell r="AR54">
            <v>4340</v>
          </cell>
          <cell r="AS54">
            <v>4535</v>
          </cell>
          <cell r="AT54">
            <v>78740</v>
          </cell>
          <cell r="AU54" t="str">
            <v>Male</v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</row>
        <row r="55">
          <cell r="C55" t="str">
            <v>G00009110</v>
          </cell>
          <cell r="D55" t="str">
            <v>a6a36e91-ec62-40ac-96b8-fefd5b29075c</v>
          </cell>
          <cell r="E55">
            <v>43880.000277777777</v>
          </cell>
          <cell r="F55" t="str">
            <v>AEJEA1</v>
          </cell>
          <cell r="G55" t="str">
            <v/>
          </cell>
          <cell r="H55" t="str">
            <v>73000_091</v>
          </cell>
          <cell r="I55" t="str">
            <v>Cheema, Sohaib</v>
          </cell>
          <cell r="J55" t="str">
            <v>Cheema, Sohaib</v>
          </cell>
          <cell r="K55" t="str">
            <v>G00009098</v>
          </cell>
          <cell r="L55" t="str">
            <v>NO</v>
          </cell>
          <cell r="M55" t="str">
            <v/>
          </cell>
          <cell r="N55" t="str">
            <v>Shipment</v>
          </cell>
          <cell r="O55" t="str">
            <v>Abdul Rehman</v>
          </cell>
          <cell r="P55" t="str">
            <v/>
          </cell>
          <cell r="Q55" t="str">
            <v>Sabir</v>
          </cell>
          <cell r="R55" t="str">
            <v/>
          </cell>
          <cell r="S55">
            <v>33562</v>
          </cell>
          <cell r="T55">
            <v>40940</v>
          </cell>
          <cell r="U55">
            <v>40940</v>
          </cell>
          <cell r="V55" t="str">
            <v>en-us</v>
          </cell>
          <cell r="W55" t="str">
            <v>GST</v>
          </cell>
          <cell r="X55" t="str">
            <v/>
          </cell>
          <cell r="Y55" t="str">
            <v>ARE</v>
          </cell>
          <cell r="Z55" t="str">
            <v>AED</v>
          </cell>
          <cell r="AA55" t="str">
            <v>professional_jr</v>
          </cell>
          <cell r="AB55" t="str">
            <v>Assistant</v>
          </cell>
          <cell r="AC55" t="str">
            <v/>
          </cell>
          <cell r="AD55" t="str">
            <v/>
          </cell>
          <cell r="AE55" t="str">
            <v>Employee</v>
          </cell>
          <cell r="AF55" t="str">
            <v>Useraccount &amp; eMail</v>
          </cell>
          <cell r="AG55" t="str">
            <v>Working</v>
          </cell>
          <cell r="AH55" t="str">
            <v>indirect</v>
          </cell>
          <cell r="AI55" t="str">
            <v>Full time</v>
          </cell>
          <cell r="AJ55" t="str">
            <v>Permanent</v>
          </cell>
          <cell r="AK55"/>
          <cell r="AL55" t="str">
            <v>No</v>
          </cell>
          <cell r="AM55" t="str">
            <v/>
          </cell>
          <cell r="AN55">
            <v>40</v>
          </cell>
          <cell r="AO55">
            <v>22</v>
          </cell>
          <cell r="AP55" t="str">
            <v/>
          </cell>
          <cell r="AQ55">
            <v>72768</v>
          </cell>
          <cell r="AR55">
            <v>6064</v>
          </cell>
          <cell r="AS55">
            <v>3700</v>
          </cell>
          <cell r="AT55">
            <v>78832</v>
          </cell>
          <cell r="AU55" t="str">
            <v>Male</v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A55" t="str">
            <v/>
          </cell>
          <cell r="BB55" t="str">
            <v/>
          </cell>
        </row>
        <row r="56">
          <cell r="C56" t="str">
            <v>G00009107</v>
          </cell>
          <cell r="D56" t="str">
            <v>1de49183-7427-4b87-82fe-44502a240856</v>
          </cell>
          <cell r="E56">
            <v>43880.000277777777</v>
          </cell>
          <cell r="F56" t="str">
            <v>AEJEA1</v>
          </cell>
          <cell r="G56" t="str">
            <v/>
          </cell>
          <cell r="H56" t="str">
            <v>20010_091</v>
          </cell>
          <cell r="I56" t="str">
            <v>Bhogte, Vinesh</v>
          </cell>
          <cell r="J56" t="str">
            <v>Bhogte, Vinesh</v>
          </cell>
          <cell r="K56" t="str">
            <v>G00009157</v>
          </cell>
          <cell r="L56" t="str">
            <v>NO</v>
          </cell>
          <cell r="M56" t="str">
            <v/>
          </cell>
          <cell r="N56" t="str">
            <v>Production</v>
          </cell>
          <cell r="O56" t="str">
            <v>Jayant</v>
          </cell>
          <cell r="P56" t="str">
            <v/>
          </cell>
          <cell r="Q56" t="str">
            <v>Patil</v>
          </cell>
          <cell r="R56" t="str">
            <v/>
          </cell>
          <cell r="S56">
            <v>33255</v>
          </cell>
          <cell r="T56">
            <v>40791</v>
          </cell>
          <cell r="U56">
            <v>40791</v>
          </cell>
          <cell r="V56" t="str">
            <v>en-us</v>
          </cell>
          <cell r="W56" t="str">
            <v>GST</v>
          </cell>
          <cell r="X56" t="str">
            <v/>
          </cell>
          <cell r="Y56" t="str">
            <v>ARE</v>
          </cell>
          <cell r="Z56" t="str">
            <v>AED</v>
          </cell>
          <cell r="AA56" t="str">
            <v>professional_jr</v>
          </cell>
          <cell r="AB56" t="str">
            <v>Administrator</v>
          </cell>
          <cell r="AC56" t="str">
            <v/>
          </cell>
          <cell r="AD56" t="str">
            <v/>
          </cell>
          <cell r="AE56" t="str">
            <v>Employee</v>
          </cell>
          <cell r="AF56" t="str">
            <v>Useraccount &amp; eMail</v>
          </cell>
          <cell r="AG56" t="str">
            <v>Working</v>
          </cell>
          <cell r="AH56" t="str">
            <v>direct</v>
          </cell>
          <cell r="AI56" t="str">
            <v>Full time</v>
          </cell>
          <cell r="AJ56" t="str">
            <v>Permanent</v>
          </cell>
          <cell r="AK56"/>
          <cell r="AL56" t="str">
            <v>No</v>
          </cell>
          <cell r="AM56" t="str">
            <v/>
          </cell>
          <cell r="AN56">
            <v>40</v>
          </cell>
          <cell r="AO56">
            <v>22</v>
          </cell>
          <cell r="AP56" t="str">
            <v/>
          </cell>
          <cell r="AQ56">
            <v>100200</v>
          </cell>
          <cell r="AR56">
            <v>4175</v>
          </cell>
          <cell r="AS56">
            <v>5300</v>
          </cell>
          <cell r="AT56">
            <v>104375</v>
          </cell>
          <cell r="AU56" t="str">
            <v>Male</v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</row>
        <row r="57">
          <cell r="C57" t="str">
            <v>G00009113</v>
          </cell>
          <cell r="D57" t="str">
            <v>e8187625-4708-4ad0-8044-766b8c8cdff0</v>
          </cell>
          <cell r="E57">
            <v>43880.000277777777</v>
          </cell>
          <cell r="F57" t="str">
            <v>AEJEA1</v>
          </cell>
          <cell r="G57" t="str">
            <v/>
          </cell>
          <cell r="H57" t="str">
            <v>70050_091</v>
          </cell>
          <cell r="I57" t="str">
            <v>Syed, Shazad</v>
          </cell>
          <cell r="J57" t="str">
            <v>Syed, Shazad</v>
          </cell>
          <cell r="K57" t="str">
            <v>G00009086</v>
          </cell>
          <cell r="L57" t="str">
            <v>NO</v>
          </cell>
          <cell r="M57" t="str">
            <v/>
          </cell>
          <cell r="N57" t="str">
            <v>Indoor Sales</v>
          </cell>
          <cell r="O57" t="str">
            <v>Abbas</v>
          </cell>
          <cell r="P57" t="str">
            <v/>
          </cell>
          <cell r="Q57" t="str">
            <v>Naqvi</v>
          </cell>
          <cell r="R57" t="str">
            <v/>
          </cell>
          <cell r="S57">
            <v>29190</v>
          </cell>
          <cell r="T57">
            <v>41078</v>
          </cell>
          <cell r="U57"/>
          <cell r="V57" t="str">
            <v>en-us</v>
          </cell>
          <cell r="W57" t="str">
            <v>GST</v>
          </cell>
          <cell r="X57" t="str">
            <v/>
          </cell>
          <cell r="Y57" t="str">
            <v>ARE</v>
          </cell>
          <cell r="Z57" t="str">
            <v>AED</v>
          </cell>
          <cell r="AA57" t="str">
            <v>professional_sen</v>
          </cell>
          <cell r="AB57" t="str">
            <v>Market Segment Specialist</v>
          </cell>
          <cell r="AC57" t="str">
            <v/>
          </cell>
          <cell r="AD57" t="str">
            <v/>
          </cell>
          <cell r="AE57" t="str">
            <v>Employee</v>
          </cell>
          <cell r="AF57" t="str">
            <v>Useraccount &amp; eMail</v>
          </cell>
          <cell r="AG57" t="str">
            <v>Working</v>
          </cell>
          <cell r="AH57" t="str">
            <v>indirect</v>
          </cell>
          <cell r="AI57" t="str">
            <v>Full time</v>
          </cell>
          <cell r="AJ57" t="str">
            <v>Permanent</v>
          </cell>
          <cell r="AK57"/>
          <cell r="AL57" t="str">
            <v>No</v>
          </cell>
          <cell r="AM57" t="str">
            <v/>
          </cell>
          <cell r="AN57">
            <v>40</v>
          </cell>
          <cell r="AO57">
            <v>22</v>
          </cell>
          <cell r="AP57" t="str">
            <v/>
          </cell>
          <cell r="AQ57">
            <v>426000</v>
          </cell>
          <cell r="AR57">
            <v>71000</v>
          </cell>
          <cell r="AS57">
            <v>21300</v>
          </cell>
          <cell r="AT57">
            <v>497000</v>
          </cell>
          <cell r="AU57" t="str">
            <v>Male</v>
          </cell>
          <cell r="AV57" t="str">
            <v/>
          </cell>
          <cell r="AW57" t="str">
            <v/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</row>
        <row r="58">
          <cell r="C58" t="str">
            <v>G00009114</v>
          </cell>
          <cell r="D58" t="str">
            <v>616f088f-5eb7-4140-bc51-8cf99c73212f</v>
          </cell>
          <cell r="E58">
            <v>43880.000277777777</v>
          </cell>
          <cell r="F58" t="str">
            <v>AEJEA1</v>
          </cell>
          <cell r="G58" t="str">
            <v/>
          </cell>
          <cell r="H58" t="str">
            <v>71080_091</v>
          </cell>
          <cell r="I58" t="str">
            <v>Shah, Harshal</v>
          </cell>
          <cell r="J58" t="str">
            <v>Kamal, Hossam</v>
          </cell>
          <cell r="K58" t="str">
            <v>G00016591</v>
          </cell>
          <cell r="L58" t="str">
            <v>YES</v>
          </cell>
          <cell r="M58" t="str">
            <v/>
          </cell>
          <cell r="N58" t="str">
            <v>Outdoor Sales</v>
          </cell>
          <cell r="O58" t="str">
            <v>Maulik</v>
          </cell>
          <cell r="P58" t="str">
            <v/>
          </cell>
          <cell r="Q58" t="str">
            <v>Vyas</v>
          </cell>
          <cell r="R58" t="str">
            <v/>
          </cell>
          <cell r="S58">
            <v>31058</v>
          </cell>
          <cell r="T58">
            <v>41244</v>
          </cell>
          <cell r="U58"/>
          <cell r="V58" t="str">
            <v>en-us</v>
          </cell>
          <cell r="W58" t="str">
            <v>GST</v>
          </cell>
          <cell r="X58" t="str">
            <v/>
          </cell>
          <cell r="Y58" t="str">
            <v>ARE</v>
          </cell>
          <cell r="Z58" t="str">
            <v>AED</v>
          </cell>
          <cell r="AA58" t="str">
            <v>professional</v>
          </cell>
          <cell r="AB58" t="str">
            <v>Outside Sales</v>
          </cell>
          <cell r="AC58" t="str">
            <v/>
          </cell>
          <cell r="AD58" t="str">
            <v/>
          </cell>
          <cell r="AE58" t="str">
            <v>Employee</v>
          </cell>
          <cell r="AF58" t="str">
            <v>Useraccount &amp; eMail</v>
          </cell>
          <cell r="AG58" t="str">
            <v>Working</v>
          </cell>
          <cell r="AH58" t="str">
            <v>indirect</v>
          </cell>
          <cell r="AI58" t="str">
            <v>Full time</v>
          </cell>
          <cell r="AJ58" t="str">
            <v>Permanent</v>
          </cell>
          <cell r="AK58"/>
          <cell r="AL58" t="str">
            <v>No</v>
          </cell>
          <cell r="AM58" t="str">
            <v>No</v>
          </cell>
          <cell r="AN58">
            <v>40</v>
          </cell>
          <cell r="AO58">
            <v>22</v>
          </cell>
          <cell r="AP58" t="str">
            <v/>
          </cell>
          <cell r="AQ58">
            <v>223200</v>
          </cell>
          <cell r="AR58">
            <v>37200</v>
          </cell>
          <cell r="AS58">
            <v>11160</v>
          </cell>
          <cell r="AT58">
            <v>260400</v>
          </cell>
          <cell r="AU58" t="str">
            <v>Male</v>
          </cell>
          <cell r="AV58" t="str">
            <v/>
          </cell>
          <cell r="AW58" t="str">
            <v/>
          </cell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</row>
        <row r="59">
          <cell r="C59" t="str">
            <v>G00009092</v>
          </cell>
          <cell r="D59" t="str">
            <v>602d4d5c-5cc5-4f5e-83e4-d29e870d9387</v>
          </cell>
          <cell r="E59">
            <v>43880.0002662037</v>
          </cell>
          <cell r="F59" t="str">
            <v>AEJEA1</v>
          </cell>
          <cell r="G59" t="str">
            <v/>
          </cell>
          <cell r="H59" t="str">
            <v>41000_091</v>
          </cell>
          <cell r="I59" t="str">
            <v>Salian, Sujit</v>
          </cell>
          <cell r="J59" t="str">
            <v>Salian, Sujit</v>
          </cell>
          <cell r="K59" t="str">
            <v>G00009083</v>
          </cell>
          <cell r="L59" t="str">
            <v>NO</v>
          </cell>
          <cell r="M59" t="str">
            <v/>
          </cell>
          <cell r="N59" t="str">
            <v>Finance / Controlling Operative</v>
          </cell>
          <cell r="O59" t="str">
            <v>Sankara</v>
          </cell>
          <cell r="P59" t="str">
            <v/>
          </cell>
          <cell r="Q59" t="str">
            <v>Narayanan</v>
          </cell>
          <cell r="R59" t="str">
            <v/>
          </cell>
          <cell r="S59">
            <v>27529</v>
          </cell>
          <cell r="T59">
            <v>39561</v>
          </cell>
          <cell r="U59"/>
          <cell r="V59" t="str">
            <v>en-us</v>
          </cell>
          <cell r="W59" t="str">
            <v>GST</v>
          </cell>
          <cell r="X59" t="str">
            <v/>
          </cell>
          <cell r="Y59" t="str">
            <v>ARE</v>
          </cell>
          <cell r="Z59" t="str">
            <v>AED</v>
          </cell>
          <cell r="AA59" t="str">
            <v>professional_sen</v>
          </cell>
          <cell r="AB59" t="str">
            <v>Accountant</v>
          </cell>
          <cell r="AC59" t="str">
            <v/>
          </cell>
          <cell r="AD59" t="str">
            <v/>
          </cell>
          <cell r="AE59" t="str">
            <v>Employee</v>
          </cell>
          <cell r="AF59" t="str">
            <v>Useraccount &amp; eMail</v>
          </cell>
          <cell r="AG59" t="str">
            <v>Working</v>
          </cell>
          <cell r="AH59" t="str">
            <v>indirect</v>
          </cell>
          <cell r="AI59" t="str">
            <v>Full time</v>
          </cell>
          <cell r="AJ59" t="str">
            <v>Permanent</v>
          </cell>
          <cell r="AK59"/>
          <cell r="AL59" t="str">
            <v>No</v>
          </cell>
          <cell r="AM59" t="str">
            <v/>
          </cell>
          <cell r="AN59">
            <v>40</v>
          </cell>
          <cell r="AO59">
            <v>22</v>
          </cell>
          <cell r="AP59" t="str">
            <v/>
          </cell>
          <cell r="AQ59">
            <v>212160</v>
          </cell>
          <cell r="AR59">
            <v>17680</v>
          </cell>
          <cell r="AS59">
            <v>10608</v>
          </cell>
          <cell r="AT59">
            <v>229840</v>
          </cell>
          <cell r="AU59" t="str">
            <v>Male</v>
          </cell>
          <cell r="AV59" t="str">
            <v/>
          </cell>
          <cell r="AW59" t="str">
            <v/>
          </cell>
          <cell r="AX59" t="str">
            <v/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</row>
        <row r="60">
          <cell r="C60" t="str">
            <v>G00009099</v>
          </cell>
          <cell r="D60" t="str">
            <v>6dbc82f5-1b3b-40b6-aaba-c5392c9d6aa5</v>
          </cell>
          <cell r="E60">
            <v>43880.0002662037</v>
          </cell>
          <cell r="F60" t="str">
            <v>AEJEA1</v>
          </cell>
          <cell r="G60" t="str">
            <v/>
          </cell>
          <cell r="H60" t="str">
            <v>70070_091</v>
          </cell>
          <cell r="I60" t="str">
            <v>Sayyed, Ulfath</v>
          </cell>
          <cell r="J60" t="str">
            <v>Reppe, Tino</v>
          </cell>
          <cell r="K60" t="str">
            <v>G00000112</v>
          </cell>
          <cell r="L60" t="str">
            <v>YES</v>
          </cell>
          <cell r="M60" t="str">
            <v/>
          </cell>
          <cell r="N60" t="str">
            <v>Indoor Sales</v>
          </cell>
          <cell r="O60" t="str">
            <v>Ulfath</v>
          </cell>
          <cell r="P60" t="str">
            <v/>
          </cell>
          <cell r="Q60" t="str">
            <v>Sayyed</v>
          </cell>
          <cell r="R60" t="str">
            <v/>
          </cell>
          <cell r="S60">
            <v>29837</v>
          </cell>
          <cell r="T60">
            <v>40251</v>
          </cell>
          <cell r="U60"/>
          <cell r="V60" t="str">
            <v>en-us</v>
          </cell>
          <cell r="W60" t="str">
            <v>GST</v>
          </cell>
          <cell r="X60" t="str">
            <v/>
          </cell>
          <cell r="Y60" t="str">
            <v>ARE</v>
          </cell>
          <cell r="Z60" t="str">
            <v>AED</v>
          </cell>
          <cell r="AA60" t="str">
            <v>manager_1</v>
          </cell>
          <cell r="AB60" t="str">
            <v>Sales Manager</v>
          </cell>
          <cell r="AC60" t="str">
            <v/>
          </cell>
          <cell r="AD60" t="str">
            <v/>
          </cell>
          <cell r="AE60" t="str">
            <v>Employee</v>
          </cell>
          <cell r="AF60" t="str">
            <v>Useraccount &amp; eMail</v>
          </cell>
          <cell r="AG60" t="str">
            <v>Working</v>
          </cell>
          <cell r="AH60" t="str">
            <v>indirect</v>
          </cell>
          <cell r="AI60" t="str">
            <v>Full time</v>
          </cell>
          <cell r="AJ60" t="str">
            <v>Permanent</v>
          </cell>
          <cell r="AK60"/>
          <cell r="AL60" t="str">
            <v>No</v>
          </cell>
          <cell r="AM60" t="str">
            <v>No</v>
          </cell>
          <cell r="AN60">
            <v>40</v>
          </cell>
          <cell r="AO60">
            <v>22</v>
          </cell>
          <cell r="AP60" t="str">
            <v/>
          </cell>
          <cell r="AQ60">
            <v>378600</v>
          </cell>
          <cell r="AR60">
            <v>67200</v>
          </cell>
          <cell r="AS60">
            <v>18930</v>
          </cell>
          <cell r="AT60">
            <v>445800</v>
          </cell>
          <cell r="AU60" t="str">
            <v>Female</v>
          </cell>
          <cell r="AV60" t="str">
            <v/>
          </cell>
          <cell r="AW60" t="str">
            <v/>
          </cell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</row>
        <row r="61">
          <cell r="C61" t="str">
            <v>G00009090</v>
          </cell>
          <cell r="D61" t="str">
            <v>06e4062b-ada6-4b63-9ffa-b370008e7bf0</v>
          </cell>
          <cell r="E61">
            <v>43880.0002662037</v>
          </cell>
          <cell r="F61" t="str">
            <v>AEJEA1</v>
          </cell>
          <cell r="G61" t="str">
            <v/>
          </cell>
          <cell r="H61" t="str">
            <v>71130_091</v>
          </cell>
          <cell r="I61" t="str">
            <v>Syed, Shazad</v>
          </cell>
          <cell r="J61" t="str">
            <v>Reppe, Tino</v>
          </cell>
          <cell r="K61" t="str">
            <v>G00000112</v>
          </cell>
          <cell r="L61" t="str">
            <v>YES</v>
          </cell>
          <cell r="M61" t="str">
            <v/>
          </cell>
          <cell r="N61" t="str">
            <v>Outdoor Sales</v>
          </cell>
          <cell r="O61" t="str">
            <v>Hyder</v>
          </cell>
          <cell r="P61" t="str">
            <v/>
          </cell>
          <cell r="Q61" t="str">
            <v>Syed</v>
          </cell>
          <cell r="R61" t="str">
            <v/>
          </cell>
          <cell r="S61">
            <v>28158</v>
          </cell>
          <cell r="T61">
            <v>39203</v>
          </cell>
          <cell r="U61"/>
          <cell r="V61" t="str">
            <v>en-us</v>
          </cell>
          <cell r="W61" t="str">
            <v>GST</v>
          </cell>
          <cell r="X61" t="str">
            <v/>
          </cell>
          <cell r="Y61" t="str">
            <v>ARE</v>
          </cell>
          <cell r="Z61" t="str">
            <v>AED</v>
          </cell>
          <cell r="AA61" t="str">
            <v>manager_1</v>
          </cell>
          <cell r="AB61" t="str">
            <v>Sales Manager</v>
          </cell>
          <cell r="AC61" t="str">
            <v/>
          </cell>
          <cell r="AD61" t="str">
            <v/>
          </cell>
          <cell r="AE61" t="str">
            <v>Employee</v>
          </cell>
          <cell r="AF61" t="str">
            <v>Useraccount &amp; eMail</v>
          </cell>
          <cell r="AG61" t="str">
            <v>Working</v>
          </cell>
          <cell r="AH61" t="str">
            <v>indirect</v>
          </cell>
          <cell r="AI61" t="str">
            <v>Full time</v>
          </cell>
          <cell r="AJ61" t="str">
            <v>Permanent</v>
          </cell>
          <cell r="AK61"/>
          <cell r="AL61" t="str">
            <v>No</v>
          </cell>
          <cell r="AM61" t="str">
            <v>No</v>
          </cell>
          <cell r="AN61">
            <v>40</v>
          </cell>
          <cell r="AO61">
            <v>22</v>
          </cell>
          <cell r="AP61" t="str">
            <v/>
          </cell>
          <cell r="AQ61">
            <v>456720</v>
          </cell>
          <cell r="AR61">
            <v>105000</v>
          </cell>
          <cell r="AS61">
            <v>22836</v>
          </cell>
          <cell r="AT61">
            <v>561720</v>
          </cell>
          <cell r="AU61" t="str">
            <v>Male</v>
          </cell>
          <cell r="AV61" t="str">
            <v/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</row>
        <row r="62">
          <cell r="C62" t="str">
            <v>G00009086</v>
          </cell>
          <cell r="D62" t="str">
            <v>1e3bd102-9be6-4896-8e31-8bd4a4973c2f</v>
          </cell>
          <cell r="E62">
            <v>43880.0002662037</v>
          </cell>
          <cell r="F62" t="str">
            <v>AEJEA1</v>
          </cell>
          <cell r="G62" t="str">
            <v/>
          </cell>
          <cell r="H62" t="str">
            <v>70902_091</v>
          </cell>
          <cell r="I62" t="str">
            <v>Reppe, Tino</v>
          </cell>
          <cell r="J62" t="str">
            <v>Reppe, Tino</v>
          </cell>
          <cell r="K62" t="str">
            <v>G00000112</v>
          </cell>
          <cell r="L62" t="str">
            <v>NO</v>
          </cell>
          <cell r="M62" t="str">
            <v/>
          </cell>
          <cell r="N62" t="str">
            <v>Indoor Sales</v>
          </cell>
          <cell r="O62" t="str">
            <v>Shazad</v>
          </cell>
          <cell r="P62" t="str">
            <v/>
          </cell>
          <cell r="Q62" t="str">
            <v>Syed</v>
          </cell>
          <cell r="R62" t="str">
            <v/>
          </cell>
          <cell r="S62">
            <v>24554</v>
          </cell>
          <cell r="T62">
            <v>36901</v>
          </cell>
          <cell r="U62"/>
          <cell r="V62" t="str">
            <v>en-us</v>
          </cell>
          <cell r="W62" t="str">
            <v>GST</v>
          </cell>
          <cell r="X62" t="str">
            <v/>
          </cell>
          <cell r="Y62" t="str">
            <v>ARE</v>
          </cell>
          <cell r="Z62" t="str">
            <v>AED</v>
          </cell>
          <cell r="AA62" t="str">
            <v>manager_2</v>
          </cell>
          <cell r="AB62" t="str">
            <v>Sales Manager</v>
          </cell>
          <cell r="AC62" t="str">
            <v/>
          </cell>
          <cell r="AD62" t="str">
            <v/>
          </cell>
          <cell r="AE62" t="str">
            <v>Employee</v>
          </cell>
          <cell r="AF62" t="str">
            <v>Useraccount &amp; eMail</v>
          </cell>
          <cell r="AG62" t="str">
            <v>Working</v>
          </cell>
          <cell r="AH62" t="str">
            <v>indirect</v>
          </cell>
          <cell r="AI62" t="str">
            <v>Full time</v>
          </cell>
          <cell r="AJ62" t="str">
            <v>Permanent</v>
          </cell>
          <cell r="AK62"/>
          <cell r="AL62" t="str">
            <v>No</v>
          </cell>
          <cell r="AM62" t="str">
            <v/>
          </cell>
          <cell r="AN62">
            <v>40</v>
          </cell>
          <cell r="AO62">
            <v>22</v>
          </cell>
          <cell r="AP62" t="str">
            <v/>
          </cell>
          <cell r="AQ62">
            <v>907380</v>
          </cell>
          <cell r="AR62">
            <v>151230</v>
          </cell>
          <cell r="AS62">
            <v>45369</v>
          </cell>
          <cell r="AT62">
            <v>1058610</v>
          </cell>
          <cell r="AU62" t="str">
            <v>Male</v>
          </cell>
          <cell r="AV62" t="str">
            <v/>
          </cell>
          <cell r="AW62" t="str">
            <v/>
          </cell>
          <cell r="AX62" t="str">
            <v/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</row>
        <row r="63">
          <cell r="C63" t="str">
            <v>G00009157</v>
          </cell>
          <cell r="D63" t="str">
            <v>e8828e32-ab9e-4d57-bac5-03eff73f572b</v>
          </cell>
          <cell r="E63">
            <v>43880.0002662037</v>
          </cell>
          <cell r="F63" t="str">
            <v>AEJEA1</v>
          </cell>
          <cell r="G63" t="str">
            <v/>
          </cell>
          <cell r="H63" t="str">
            <v>33000_091</v>
          </cell>
          <cell r="I63" t="str">
            <v>Reppe, Tino</v>
          </cell>
          <cell r="J63" t="str">
            <v>Reppe, Tino</v>
          </cell>
          <cell r="K63" t="str">
            <v>G00000112</v>
          </cell>
          <cell r="L63" t="str">
            <v>NO</v>
          </cell>
          <cell r="M63" t="str">
            <v/>
          </cell>
          <cell r="N63" t="str">
            <v>Production supervisor</v>
          </cell>
          <cell r="O63" t="str">
            <v>Vinesh</v>
          </cell>
          <cell r="P63" t="str">
            <v/>
          </cell>
          <cell r="Q63" t="str">
            <v>Bhogte</v>
          </cell>
          <cell r="R63" t="str">
            <v/>
          </cell>
          <cell r="S63">
            <v>30640</v>
          </cell>
          <cell r="T63">
            <v>42862</v>
          </cell>
          <cell r="U63">
            <v>42862</v>
          </cell>
          <cell r="V63" t="str">
            <v>en-us</v>
          </cell>
          <cell r="W63" t="str">
            <v>GST</v>
          </cell>
          <cell r="X63" t="str">
            <v/>
          </cell>
          <cell r="Y63" t="str">
            <v>ARE</v>
          </cell>
          <cell r="Z63" t="str">
            <v>AED</v>
          </cell>
          <cell r="AA63" t="str">
            <v>manager_2</v>
          </cell>
          <cell r="AB63" t="str">
            <v>Teamleader</v>
          </cell>
          <cell r="AC63" t="str">
            <v/>
          </cell>
          <cell r="AD63" t="str">
            <v/>
          </cell>
          <cell r="AE63" t="str">
            <v>Employee</v>
          </cell>
          <cell r="AF63" t="str">
            <v>Useraccount &amp; eMail</v>
          </cell>
          <cell r="AG63" t="str">
            <v>Working</v>
          </cell>
          <cell r="AH63" t="str">
            <v>indirect</v>
          </cell>
          <cell r="AI63" t="str">
            <v>Full time</v>
          </cell>
          <cell r="AJ63" t="str">
            <v>Permanent</v>
          </cell>
          <cell r="AK63"/>
          <cell r="AL63" t="str">
            <v>No</v>
          </cell>
          <cell r="AM63" t="str">
            <v/>
          </cell>
          <cell r="AN63">
            <v>40</v>
          </cell>
          <cell r="AO63">
            <v>22</v>
          </cell>
          <cell r="AP63" t="str">
            <v/>
          </cell>
          <cell r="AQ63">
            <v>258600</v>
          </cell>
          <cell r="AR63">
            <v>21550</v>
          </cell>
          <cell r="AS63">
            <v>12930</v>
          </cell>
          <cell r="AT63">
            <v>280150</v>
          </cell>
          <cell r="AU63" t="str">
            <v>Male</v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</row>
        <row r="64">
          <cell r="C64" t="str">
            <v>G00009139</v>
          </cell>
          <cell r="D64" t="str">
            <v>baed79f0-a5d2-46fd-9224-2c7cda09978d</v>
          </cell>
          <cell r="E64">
            <v>43880.0002662037</v>
          </cell>
          <cell r="F64" t="str">
            <v>AEJEA1</v>
          </cell>
          <cell r="G64" t="str">
            <v/>
          </cell>
          <cell r="H64" t="str">
            <v>70040_091</v>
          </cell>
          <cell r="I64" t="str">
            <v>Syed, Hyder</v>
          </cell>
          <cell r="J64" t="str">
            <v>Syed, Hyder</v>
          </cell>
          <cell r="K64" t="str">
            <v>G00009090</v>
          </cell>
          <cell r="L64" t="str">
            <v>NO</v>
          </cell>
          <cell r="M64" t="str">
            <v/>
          </cell>
          <cell r="N64" t="str">
            <v>Indoor Sales</v>
          </cell>
          <cell r="O64" t="str">
            <v>Waseem</v>
          </cell>
          <cell r="P64" t="str">
            <v/>
          </cell>
          <cell r="Q64" t="str">
            <v>Mohammed</v>
          </cell>
          <cell r="R64" t="str">
            <v/>
          </cell>
          <cell r="S64">
            <v>33764</v>
          </cell>
          <cell r="T64">
            <v>42085</v>
          </cell>
          <cell r="U64"/>
          <cell r="V64" t="str">
            <v>en-us</v>
          </cell>
          <cell r="W64" t="str">
            <v>GST</v>
          </cell>
          <cell r="X64" t="str">
            <v/>
          </cell>
          <cell r="Y64" t="str">
            <v>ARE</v>
          </cell>
          <cell r="Z64" t="str">
            <v>AED</v>
          </cell>
          <cell r="AA64" t="str">
            <v>professional</v>
          </cell>
          <cell r="AB64" t="str">
            <v>Inside Sales</v>
          </cell>
          <cell r="AC64" t="str">
            <v/>
          </cell>
          <cell r="AD64" t="str">
            <v/>
          </cell>
          <cell r="AE64" t="str">
            <v>Employee</v>
          </cell>
          <cell r="AF64" t="str">
            <v>Useraccount &amp; eMail</v>
          </cell>
          <cell r="AG64" t="str">
            <v>Working</v>
          </cell>
          <cell r="AH64" t="str">
            <v>indirect</v>
          </cell>
          <cell r="AI64" t="str">
            <v>Full time</v>
          </cell>
          <cell r="AJ64" t="str">
            <v>Permanent</v>
          </cell>
          <cell r="AK64"/>
          <cell r="AL64" t="str">
            <v>No</v>
          </cell>
          <cell r="AM64" t="str">
            <v/>
          </cell>
          <cell r="AN64">
            <v>40</v>
          </cell>
          <cell r="AO64">
            <v>22</v>
          </cell>
          <cell r="AP64" t="str">
            <v/>
          </cell>
          <cell r="AQ64">
            <v>140400</v>
          </cell>
          <cell r="AR64">
            <v>11700</v>
          </cell>
          <cell r="AS64">
            <v>7020</v>
          </cell>
          <cell r="AT64">
            <v>152100</v>
          </cell>
          <cell r="AU64" t="str">
            <v>Male</v>
          </cell>
          <cell r="AV64" t="str">
            <v/>
          </cell>
          <cell r="AW64" t="str">
            <v/>
          </cell>
          <cell r="AX64" t="str">
            <v/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</row>
        <row r="65">
          <cell r="C65" t="str">
            <v>G00009130</v>
          </cell>
          <cell r="D65" t="str">
            <v>3e68486c-c447-4af2-876d-e3c4a7f5ab77</v>
          </cell>
          <cell r="E65">
            <v>43880.0002662037</v>
          </cell>
          <cell r="F65" t="str">
            <v>AEJEA1</v>
          </cell>
          <cell r="G65" t="str">
            <v/>
          </cell>
          <cell r="H65" t="str">
            <v>20005_091</v>
          </cell>
          <cell r="I65" t="str">
            <v>Haque, Zeyaul</v>
          </cell>
          <cell r="J65" t="str">
            <v>Haque, Zeyaul</v>
          </cell>
          <cell r="K65" t="str">
            <v>G00009087</v>
          </cell>
          <cell r="L65" t="str">
            <v>NO</v>
          </cell>
          <cell r="M65" t="str">
            <v/>
          </cell>
          <cell r="N65" t="str">
            <v>Production</v>
          </cell>
          <cell r="O65" t="str">
            <v>Sunil</v>
          </cell>
          <cell r="P65" t="str">
            <v/>
          </cell>
          <cell r="Q65" t="str">
            <v>Kumar</v>
          </cell>
          <cell r="R65" t="str">
            <v/>
          </cell>
          <cell r="S65">
            <v>30318</v>
          </cell>
          <cell r="T65">
            <v>41875</v>
          </cell>
          <cell r="U65"/>
          <cell r="V65" t="str">
            <v>en-us</v>
          </cell>
          <cell r="W65" t="str">
            <v>GST</v>
          </cell>
          <cell r="X65" t="str">
            <v/>
          </cell>
          <cell r="Y65" t="str">
            <v>ARE</v>
          </cell>
          <cell r="Z65" t="str">
            <v>AED</v>
          </cell>
          <cell r="AA65" t="str">
            <v>professional_jr</v>
          </cell>
          <cell r="AB65" t="str">
            <v>Teamleader</v>
          </cell>
          <cell r="AC65" t="str">
            <v/>
          </cell>
          <cell r="AD65" t="str">
            <v/>
          </cell>
          <cell r="AE65" t="str">
            <v>Employee</v>
          </cell>
          <cell r="AF65" t="str">
            <v>Useraccount &amp; eMail</v>
          </cell>
          <cell r="AG65" t="str">
            <v>Working</v>
          </cell>
          <cell r="AH65" t="str">
            <v>direct</v>
          </cell>
          <cell r="AI65" t="str">
            <v>Full time</v>
          </cell>
          <cell r="AJ65" t="str">
            <v>Permanent</v>
          </cell>
          <cell r="AK65"/>
          <cell r="AL65" t="str">
            <v>No</v>
          </cell>
          <cell r="AM65" t="str">
            <v/>
          </cell>
          <cell r="AN65">
            <v>40</v>
          </cell>
          <cell r="AO65">
            <v>22</v>
          </cell>
          <cell r="AP65" t="str">
            <v/>
          </cell>
          <cell r="AQ65">
            <v>99000</v>
          </cell>
          <cell r="AR65">
            <v>3300</v>
          </cell>
          <cell r="AS65">
            <v>4950</v>
          </cell>
          <cell r="AT65">
            <v>102300</v>
          </cell>
          <cell r="AU65" t="str">
            <v>Male</v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 t="str">
            <v/>
          </cell>
          <cell r="BA65" t="str">
            <v/>
          </cell>
          <cell r="BB65" t="str">
            <v/>
          </cell>
        </row>
        <row r="66">
          <cell r="C66" t="str">
            <v>G00009120</v>
          </cell>
          <cell r="D66" t="str">
            <v>523c89a5-f576-43c8-a8be-0b1038003aca</v>
          </cell>
          <cell r="E66">
            <v>43880.0002662037</v>
          </cell>
          <cell r="F66" t="str">
            <v>AEJEA1</v>
          </cell>
          <cell r="G66" t="str">
            <v/>
          </cell>
          <cell r="H66" t="str">
            <v>20010_091</v>
          </cell>
          <cell r="I66" t="str">
            <v>Bhogte, Vinesh</v>
          </cell>
          <cell r="J66" t="str">
            <v>Bhogte, Vinesh</v>
          </cell>
          <cell r="K66" t="str">
            <v>G00009157</v>
          </cell>
          <cell r="L66" t="str">
            <v>NO</v>
          </cell>
          <cell r="M66" t="str">
            <v/>
          </cell>
          <cell r="N66" t="str">
            <v>Production</v>
          </cell>
          <cell r="O66" t="str">
            <v>Sreemod</v>
          </cell>
          <cell r="P66" t="str">
            <v/>
          </cell>
          <cell r="Q66" t="str">
            <v>Othayoth</v>
          </cell>
          <cell r="R66" t="str">
            <v/>
          </cell>
          <cell r="S66">
            <v>30287</v>
          </cell>
          <cell r="T66">
            <v>41283</v>
          </cell>
          <cell r="U66">
            <v>41424</v>
          </cell>
          <cell r="V66" t="str">
            <v>en-us</v>
          </cell>
          <cell r="W66" t="str">
            <v>GST</v>
          </cell>
          <cell r="X66" t="str">
            <v/>
          </cell>
          <cell r="Y66" t="str">
            <v>ARE</v>
          </cell>
          <cell r="Z66" t="str">
            <v>AED</v>
          </cell>
          <cell r="AA66" t="str">
            <v>professional_jr</v>
          </cell>
          <cell r="AB66" t="str">
            <v>Calibrator</v>
          </cell>
          <cell r="AC66" t="str">
            <v/>
          </cell>
          <cell r="AD66" t="str">
            <v/>
          </cell>
          <cell r="AE66" t="str">
            <v>Employee</v>
          </cell>
          <cell r="AF66" t="str">
            <v>No Useraccount</v>
          </cell>
          <cell r="AG66" t="str">
            <v>Working</v>
          </cell>
          <cell r="AH66" t="str">
            <v>direct</v>
          </cell>
          <cell r="AI66" t="str">
            <v>Full time</v>
          </cell>
          <cell r="AJ66" t="str">
            <v>Permanent</v>
          </cell>
          <cell r="AK66"/>
          <cell r="AL66" t="str">
            <v>No</v>
          </cell>
          <cell r="AM66" t="str">
            <v/>
          </cell>
          <cell r="AN66">
            <v>40</v>
          </cell>
          <cell r="AO66">
            <v>22</v>
          </cell>
          <cell r="AP66" t="str">
            <v/>
          </cell>
          <cell r="AQ66">
            <v>90780</v>
          </cell>
          <cell r="AR66">
            <v>3782.5</v>
          </cell>
          <cell r="AS66">
            <v>5665</v>
          </cell>
          <cell r="AT66">
            <v>94562.5</v>
          </cell>
          <cell r="AU66" t="str">
            <v>Male</v>
          </cell>
          <cell r="AV66" t="str">
            <v/>
          </cell>
          <cell r="AW66" t="str">
            <v/>
          </cell>
          <cell r="AX66" t="str">
            <v/>
          </cell>
          <cell r="AY66" t="str">
            <v/>
          </cell>
          <cell r="AZ66" t="str">
            <v/>
          </cell>
          <cell r="BA66" t="str">
            <v/>
          </cell>
          <cell r="BB66" t="str">
            <v/>
          </cell>
        </row>
        <row r="67">
          <cell r="C67" t="str">
            <v>G00009117</v>
          </cell>
          <cell r="D67" t="str">
            <v>1dd79d46-cd76-4080-8867-df22d43fc6bd</v>
          </cell>
          <cell r="E67">
            <v>43880.0002662037</v>
          </cell>
          <cell r="F67" t="str">
            <v>AEJEA1</v>
          </cell>
          <cell r="G67" t="str">
            <v/>
          </cell>
          <cell r="H67" t="str">
            <v>41000_091</v>
          </cell>
          <cell r="I67" t="str">
            <v>Salian, Sujit</v>
          </cell>
          <cell r="J67" t="str">
            <v>Salian, Sujit</v>
          </cell>
          <cell r="K67" t="str">
            <v>G00009083</v>
          </cell>
          <cell r="L67" t="str">
            <v>NO</v>
          </cell>
          <cell r="M67" t="str">
            <v/>
          </cell>
          <cell r="N67" t="str">
            <v>Finance / Controlling Operative</v>
          </cell>
          <cell r="O67" t="str">
            <v>Sangeetha</v>
          </cell>
          <cell r="P67" t="str">
            <v/>
          </cell>
          <cell r="Q67" t="str">
            <v>Rajesha</v>
          </cell>
          <cell r="R67" t="str">
            <v/>
          </cell>
          <cell r="S67">
            <v>28621</v>
          </cell>
          <cell r="T67">
            <v>41406</v>
          </cell>
          <cell r="U67">
            <v>41406</v>
          </cell>
          <cell r="V67" t="str">
            <v>en-us</v>
          </cell>
          <cell r="W67" t="str">
            <v>GST</v>
          </cell>
          <cell r="X67" t="str">
            <v/>
          </cell>
          <cell r="Y67" t="str">
            <v>ARE</v>
          </cell>
          <cell r="Z67" t="str">
            <v>AED</v>
          </cell>
          <cell r="AA67" t="str">
            <v>professional</v>
          </cell>
          <cell r="AB67" t="str">
            <v>Accountant</v>
          </cell>
          <cell r="AC67" t="str">
            <v/>
          </cell>
          <cell r="AD67" t="str">
            <v/>
          </cell>
          <cell r="AE67" t="str">
            <v>Employee</v>
          </cell>
          <cell r="AF67" t="str">
            <v>Useraccount &amp; eMail</v>
          </cell>
          <cell r="AG67" t="str">
            <v>Working</v>
          </cell>
          <cell r="AH67" t="str">
            <v>indirect</v>
          </cell>
          <cell r="AI67" t="str">
            <v>Full time</v>
          </cell>
          <cell r="AJ67" t="str">
            <v>Permanent</v>
          </cell>
          <cell r="AK67"/>
          <cell r="AL67" t="str">
            <v>No</v>
          </cell>
          <cell r="AM67" t="str">
            <v/>
          </cell>
          <cell r="AN67">
            <v>40</v>
          </cell>
          <cell r="AO67">
            <v>22</v>
          </cell>
          <cell r="AP67" t="str">
            <v/>
          </cell>
          <cell r="AQ67">
            <v>134760</v>
          </cell>
          <cell r="AR67">
            <v>11230</v>
          </cell>
          <cell r="AS67">
            <v>6738</v>
          </cell>
          <cell r="AT67">
            <v>145990</v>
          </cell>
          <cell r="AU67" t="str">
            <v>Female</v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</row>
        <row r="68">
          <cell r="C68" t="str">
            <v>G00009126</v>
          </cell>
          <cell r="D68" t="str">
            <v>b6a66d85-4a9f-461e-9654-a9fab12aaa4c</v>
          </cell>
          <cell r="E68">
            <v>43880.0002662037</v>
          </cell>
          <cell r="F68" t="str">
            <v>AEJEA1</v>
          </cell>
          <cell r="G68" t="str">
            <v/>
          </cell>
          <cell r="H68" t="str">
            <v>34000_091</v>
          </cell>
          <cell r="I68" t="str">
            <v>Shetty, Sudheer</v>
          </cell>
          <cell r="J68" t="str">
            <v>Shetty, Sudheer</v>
          </cell>
          <cell r="K68" t="str">
            <v>G00009118</v>
          </cell>
          <cell r="L68" t="str">
            <v>NO</v>
          </cell>
          <cell r="M68" t="str">
            <v/>
          </cell>
          <cell r="N68" t="str">
            <v>Quality Control</v>
          </cell>
          <cell r="O68" t="str">
            <v>Gaurav</v>
          </cell>
          <cell r="P68" t="str">
            <v/>
          </cell>
          <cell r="Q68" t="str">
            <v>Kumar</v>
          </cell>
          <cell r="R68" t="str">
            <v/>
          </cell>
          <cell r="S68">
            <v>32109</v>
          </cell>
          <cell r="T68">
            <v>41699</v>
          </cell>
          <cell r="U68">
            <v>41699</v>
          </cell>
          <cell r="V68" t="str">
            <v>en-us</v>
          </cell>
          <cell r="W68" t="str">
            <v>GST</v>
          </cell>
          <cell r="X68" t="str">
            <v/>
          </cell>
          <cell r="Y68" t="str">
            <v>ARE</v>
          </cell>
          <cell r="Z68" t="str">
            <v>AED</v>
          </cell>
          <cell r="AA68" t="str">
            <v>professional</v>
          </cell>
          <cell r="AB68" t="str">
            <v>Quality Engineer</v>
          </cell>
          <cell r="AC68" t="str">
            <v/>
          </cell>
          <cell r="AD68" t="str">
            <v/>
          </cell>
          <cell r="AE68" t="str">
            <v>Employee</v>
          </cell>
          <cell r="AF68" t="str">
            <v>Useraccount &amp; eMail</v>
          </cell>
          <cell r="AG68" t="str">
            <v>Working</v>
          </cell>
          <cell r="AH68" t="str">
            <v>indirect</v>
          </cell>
          <cell r="AI68" t="str">
            <v>Full time</v>
          </cell>
          <cell r="AJ68" t="str">
            <v>Permanent</v>
          </cell>
          <cell r="AK68"/>
          <cell r="AL68" t="str">
            <v>No</v>
          </cell>
          <cell r="AM68" t="str">
            <v/>
          </cell>
          <cell r="AN68">
            <v>40</v>
          </cell>
          <cell r="AO68">
            <v>22</v>
          </cell>
          <cell r="AP68" t="str">
            <v/>
          </cell>
          <cell r="AQ68">
            <v>130500</v>
          </cell>
          <cell r="AR68">
            <v>5437.5</v>
          </cell>
          <cell r="AS68">
            <v>6525</v>
          </cell>
          <cell r="AT68">
            <v>135937.5</v>
          </cell>
          <cell r="AU68" t="str">
            <v>Male</v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</row>
        <row r="69">
          <cell r="C69" t="str">
            <v>G00009127</v>
          </cell>
          <cell r="D69" t="str">
            <v>e2eba9e1-aec2-4fef-b9b9-11b594f5981b</v>
          </cell>
          <cell r="E69">
            <v>43880.0002662037</v>
          </cell>
          <cell r="F69" t="str">
            <v>AEJEA1</v>
          </cell>
          <cell r="G69" t="str">
            <v>Kenyraj</v>
          </cell>
          <cell r="H69" t="str">
            <v>091_091</v>
          </cell>
          <cell r="I69" t="str">
            <v/>
          </cell>
          <cell r="J69" t="str">
            <v>Sayyed, Ulfath</v>
          </cell>
          <cell r="K69" t="str">
            <v>G00009099</v>
          </cell>
          <cell r="L69" t="str">
            <v>YES</v>
          </cell>
          <cell r="M69" t="str">
            <v/>
          </cell>
          <cell r="N69" t="str">
            <v/>
          </cell>
          <cell r="O69" t="str">
            <v>Kenyraj</v>
          </cell>
          <cell r="P69" t="str">
            <v/>
          </cell>
          <cell r="Q69" t="str">
            <v>Rajayan</v>
          </cell>
          <cell r="R69" t="str">
            <v/>
          </cell>
          <cell r="S69">
            <v>32183</v>
          </cell>
          <cell r="T69">
            <v>41699</v>
          </cell>
          <cell r="U69">
            <v>44927</v>
          </cell>
          <cell r="V69" t="str">
            <v>en-us</v>
          </cell>
          <cell r="W69" t="str">
            <v/>
          </cell>
          <cell r="X69" t="str">
            <v/>
          </cell>
          <cell r="Y69" t="str">
            <v>ARE</v>
          </cell>
          <cell r="Z69" t="str">
            <v>INR</v>
          </cell>
          <cell r="AA69" t="str">
            <v>professional</v>
          </cell>
          <cell r="AB69" t="str">
            <v>Assistant</v>
          </cell>
          <cell r="AC69" t="str">
            <v/>
          </cell>
          <cell r="AD69" t="str">
            <v/>
          </cell>
          <cell r="AE69" t="str">
            <v>Temporary User</v>
          </cell>
          <cell r="AF69" t="str">
            <v>Useraccount &amp; eMail</v>
          </cell>
          <cell r="AG69" t="str">
            <v>Working</v>
          </cell>
          <cell r="AH69" t="str">
            <v>indirect</v>
          </cell>
          <cell r="AI69" t="str">
            <v>Full time</v>
          </cell>
          <cell r="AJ69" t="str">
            <v>Fix Term</v>
          </cell>
          <cell r="AK69">
            <v>45291</v>
          </cell>
          <cell r="AL69" t="str">
            <v>No</v>
          </cell>
          <cell r="AM69" t="str">
            <v>No</v>
          </cell>
          <cell r="AN69"/>
          <cell r="AO69"/>
          <cell r="AP69" t="str">
            <v/>
          </cell>
          <cell r="AQ69"/>
          <cell r="AR69"/>
          <cell r="AS69"/>
          <cell r="AT69"/>
          <cell r="AU69" t="str">
            <v>Male</v>
          </cell>
          <cell r="AV69" t="str">
            <v/>
          </cell>
          <cell r="AW69" t="str">
            <v/>
          </cell>
          <cell r="AX69" t="str">
            <v/>
          </cell>
          <cell r="AY69" t="str">
            <v/>
          </cell>
          <cell r="AZ69" t="str">
            <v/>
          </cell>
          <cell r="BA69" t="str">
            <v/>
          </cell>
          <cell r="BB69" t="str">
            <v/>
          </cell>
        </row>
        <row r="70">
          <cell r="C70" t="str">
            <v>G00009128</v>
          </cell>
          <cell r="D70" t="str">
            <v>e33ea786-7bfe-4aae-bff3-31357b7b7a42</v>
          </cell>
          <cell r="E70">
            <v>43880.0002662037</v>
          </cell>
          <cell r="F70" t="str">
            <v>AEJEA1</v>
          </cell>
          <cell r="G70" t="str">
            <v/>
          </cell>
          <cell r="H70" t="str">
            <v>73010_091</v>
          </cell>
          <cell r="I70" t="str">
            <v>Kumar, Bharath</v>
          </cell>
          <cell r="J70" t="str">
            <v>Cheema, Sohaib</v>
          </cell>
          <cell r="K70" t="str">
            <v>G00009098</v>
          </cell>
          <cell r="L70" t="str">
            <v>YES</v>
          </cell>
          <cell r="M70" t="str">
            <v/>
          </cell>
          <cell r="N70" t="str">
            <v>Shipment</v>
          </cell>
          <cell r="O70" t="str">
            <v>Surendranadh</v>
          </cell>
          <cell r="P70" t="str">
            <v/>
          </cell>
          <cell r="Q70" t="str">
            <v>Jayavarapu</v>
          </cell>
          <cell r="R70" t="str">
            <v/>
          </cell>
          <cell r="S70">
            <v>28634</v>
          </cell>
          <cell r="T70">
            <v>41645</v>
          </cell>
          <cell r="U70">
            <v>41306</v>
          </cell>
          <cell r="V70" t="str">
            <v>en-us</v>
          </cell>
          <cell r="W70" t="str">
            <v>GST</v>
          </cell>
          <cell r="X70" t="str">
            <v/>
          </cell>
          <cell r="Y70" t="str">
            <v>ARE</v>
          </cell>
          <cell r="Z70" t="str">
            <v>AED</v>
          </cell>
          <cell r="AA70" t="str">
            <v>professional_jr</v>
          </cell>
          <cell r="AB70" t="str">
            <v>Assistant</v>
          </cell>
          <cell r="AC70" t="str">
            <v/>
          </cell>
          <cell r="AD70" t="str">
            <v/>
          </cell>
          <cell r="AE70" t="str">
            <v>Employee</v>
          </cell>
          <cell r="AF70" t="str">
            <v>Useraccount &amp; eMail</v>
          </cell>
          <cell r="AG70" t="str">
            <v>Working</v>
          </cell>
          <cell r="AH70" t="str">
            <v>indirect</v>
          </cell>
          <cell r="AI70" t="str">
            <v>Full time</v>
          </cell>
          <cell r="AJ70" t="str">
            <v>Permanent</v>
          </cell>
          <cell r="AK70"/>
          <cell r="AL70" t="str">
            <v>No</v>
          </cell>
          <cell r="AM70" t="str">
            <v/>
          </cell>
          <cell r="AN70">
            <v>40</v>
          </cell>
          <cell r="AO70">
            <v>22</v>
          </cell>
          <cell r="AP70" t="str">
            <v/>
          </cell>
          <cell r="AQ70">
            <v>46800</v>
          </cell>
          <cell r="AR70">
            <v>2500</v>
          </cell>
          <cell r="AS70">
            <v>3200</v>
          </cell>
          <cell r="AT70">
            <v>49300</v>
          </cell>
          <cell r="AU70" t="str">
            <v>Male</v>
          </cell>
          <cell r="AV70" t="str">
            <v/>
          </cell>
          <cell r="AW70" t="str">
            <v/>
          </cell>
          <cell r="AX70" t="str">
            <v/>
          </cell>
          <cell r="AY70" t="str">
            <v/>
          </cell>
          <cell r="AZ70" t="str">
            <v/>
          </cell>
          <cell r="BA70" t="str">
            <v/>
          </cell>
          <cell r="BB70" t="str">
            <v/>
          </cell>
        </row>
        <row r="71">
          <cell r="C71" t="str">
            <v>G00009121</v>
          </cell>
          <cell r="D71" t="str">
            <v>a1fcdab3-f925-424b-97d1-481c8863bf76</v>
          </cell>
          <cell r="E71">
            <v>43880.0002662037</v>
          </cell>
          <cell r="F71" t="str">
            <v>AEJEA1</v>
          </cell>
          <cell r="G71" t="str">
            <v/>
          </cell>
          <cell r="H71" t="str">
            <v>20010_091</v>
          </cell>
          <cell r="I71" t="str">
            <v>Bhogte, Vinesh</v>
          </cell>
          <cell r="J71" t="str">
            <v>Bhogte, Vinesh</v>
          </cell>
          <cell r="K71" t="str">
            <v>G00009157</v>
          </cell>
          <cell r="L71" t="str">
            <v>NO</v>
          </cell>
          <cell r="M71" t="str">
            <v/>
          </cell>
          <cell r="N71" t="str">
            <v>Production</v>
          </cell>
          <cell r="O71" t="str">
            <v>Arun</v>
          </cell>
          <cell r="P71" t="str">
            <v/>
          </cell>
          <cell r="Q71" t="str">
            <v>Dsilva</v>
          </cell>
          <cell r="R71" t="str">
            <v/>
          </cell>
          <cell r="S71">
            <v>27943</v>
          </cell>
          <cell r="T71">
            <v>41283</v>
          </cell>
          <cell r="U71">
            <v>41437</v>
          </cell>
          <cell r="V71" t="str">
            <v>en-us</v>
          </cell>
          <cell r="W71" t="str">
            <v>GST</v>
          </cell>
          <cell r="X71" t="str">
            <v/>
          </cell>
          <cell r="Y71" t="str">
            <v>ARE</v>
          </cell>
          <cell r="Z71" t="str">
            <v>AED</v>
          </cell>
          <cell r="AA71" t="str">
            <v>professional_jr</v>
          </cell>
          <cell r="AB71" t="str">
            <v>Assembler Mechanics</v>
          </cell>
          <cell r="AC71" t="str">
            <v/>
          </cell>
          <cell r="AD71" t="str">
            <v/>
          </cell>
          <cell r="AE71" t="str">
            <v>Employee</v>
          </cell>
          <cell r="AF71" t="str">
            <v>No Useraccount</v>
          </cell>
          <cell r="AG71" t="str">
            <v>Working</v>
          </cell>
          <cell r="AH71" t="str">
            <v>direct</v>
          </cell>
          <cell r="AI71" t="str">
            <v>Full time</v>
          </cell>
          <cell r="AJ71" t="str">
            <v>Permanent</v>
          </cell>
          <cell r="AK71"/>
          <cell r="AL71" t="str">
            <v>No</v>
          </cell>
          <cell r="AM71" t="str">
            <v/>
          </cell>
          <cell r="AN71">
            <v>40</v>
          </cell>
          <cell r="AO71">
            <v>22</v>
          </cell>
          <cell r="AP71" t="str">
            <v/>
          </cell>
          <cell r="AQ71">
            <v>69300</v>
          </cell>
          <cell r="AR71">
            <v>3465</v>
          </cell>
          <cell r="AS71">
            <v>3465</v>
          </cell>
          <cell r="AT71">
            <v>72765</v>
          </cell>
          <cell r="AU71" t="str">
            <v>Male</v>
          </cell>
          <cell r="AV71" t="str">
            <v/>
          </cell>
          <cell r="AW71" t="str">
            <v/>
          </cell>
          <cell r="AX71" t="str">
            <v/>
          </cell>
          <cell r="AY71" t="str">
            <v/>
          </cell>
          <cell r="AZ71" t="str">
            <v/>
          </cell>
          <cell r="BA71" t="str">
            <v/>
          </cell>
          <cell r="BB71" t="str">
            <v/>
          </cell>
        </row>
        <row r="72">
          <cell r="C72" t="str">
            <v>G00009135</v>
          </cell>
          <cell r="D72" t="str">
            <v>4961b33c-3a82-4e6b-a7c1-477d0e951817</v>
          </cell>
          <cell r="E72">
            <v>43880.0002662037</v>
          </cell>
          <cell r="F72" t="str">
            <v>AEJEA1</v>
          </cell>
          <cell r="G72" t="str">
            <v/>
          </cell>
          <cell r="H72" t="str">
            <v>20005_091</v>
          </cell>
          <cell r="I72" t="str">
            <v>Haque, Zeyaul</v>
          </cell>
          <cell r="J72" t="str">
            <v>Haque, Zeyaul</v>
          </cell>
          <cell r="K72" t="str">
            <v>G00009087</v>
          </cell>
          <cell r="L72" t="str">
            <v>NO</v>
          </cell>
          <cell r="M72" t="str">
            <v/>
          </cell>
          <cell r="N72" t="str">
            <v>Production</v>
          </cell>
          <cell r="O72" t="str">
            <v>Shabbir</v>
          </cell>
          <cell r="P72" t="str">
            <v/>
          </cell>
          <cell r="Q72" t="str">
            <v>Alam</v>
          </cell>
          <cell r="R72" t="str">
            <v/>
          </cell>
          <cell r="S72">
            <v>31442</v>
          </cell>
          <cell r="T72">
            <v>42001</v>
          </cell>
          <cell r="U72"/>
          <cell r="V72" t="str">
            <v>en-us</v>
          </cell>
          <cell r="W72" t="str">
            <v>GST</v>
          </cell>
          <cell r="X72" t="str">
            <v/>
          </cell>
          <cell r="Y72" t="str">
            <v>ARE</v>
          </cell>
          <cell r="Z72" t="str">
            <v>AED</v>
          </cell>
          <cell r="AA72" t="str">
            <v>professional_jr</v>
          </cell>
          <cell r="AB72" t="str">
            <v>Welder</v>
          </cell>
          <cell r="AC72" t="str">
            <v/>
          </cell>
          <cell r="AD72" t="str">
            <v/>
          </cell>
          <cell r="AE72" t="str">
            <v>Employee</v>
          </cell>
          <cell r="AF72" t="str">
            <v>No Useraccount</v>
          </cell>
          <cell r="AG72" t="str">
            <v>Working</v>
          </cell>
          <cell r="AH72" t="str">
            <v>direct</v>
          </cell>
          <cell r="AI72" t="str">
            <v>Full time</v>
          </cell>
          <cell r="AJ72" t="str">
            <v>Permanent</v>
          </cell>
          <cell r="AK72"/>
          <cell r="AL72" t="str">
            <v>No</v>
          </cell>
          <cell r="AM72" t="str">
            <v/>
          </cell>
          <cell r="AN72">
            <v>40</v>
          </cell>
          <cell r="AO72">
            <v>22</v>
          </cell>
          <cell r="AP72" t="str">
            <v/>
          </cell>
          <cell r="AQ72">
            <v>73800</v>
          </cell>
          <cell r="AR72">
            <v>3075</v>
          </cell>
          <cell r="AS72">
            <v>4200</v>
          </cell>
          <cell r="AT72">
            <v>76875</v>
          </cell>
          <cell r="AU72" t="str">
            <v>Male</v>
          </cell>
          <cell r="AV72" t="str">
            <v/>
          </cell>
          <cell r="AW72" t="str">
            <v/>
          </cell>
          <cell r="AX72" t="str">
            <v/>
          </cell>
          <cell r="AY72" t="str">
            <v/>
          </cell>
          <cell r="AZ72" t="str">
            <v/>
          </cell>
          <cell r="BA72" t="str">
            <v/>
          </cell>
          <cell r="BB72" t="str">
            <v/>
          </cell>
        </row>
        <row r="73">
          <cell r="C73" t="str">
            <v>G00009149</v>
          </cell>
          <cell r="D73" t="str">
            <v>5316beb6-2b04-40b8-99bc-600928553104</v>
          </cell>
          <cell r="E73">
            <v>43880.0002662037</v>
          </cell>
          <cell r="F73" t="str">
            <v>AEJEA1</v>
          </cell>
          <cell r="G73" t="str">
            <v/>
          </cell>
          <cell r="H73" t="str">
            <v>71030_091</v>
          </cell>
          <cell r="I73" t="str">
            <v>Syed, Shazad</v>
          </cell>
          <cell r="J73" t="str">
            <v>Syed, Shazad</v>
          </cell>
          <cell r="K73" t="str">
            <v>G00009086</v>
          </cell>
          <cell r="L73" t="str">
            <v>NO</v>
          </cell>
          <cell r="M73" t="str">
            <v/>
          </cell>
          <cell r="N73" t="str">
            <v>Outdoor Sales</v>
          </cell>
          <cell r="O73" t="str">
            <v>Sameer</v>
          </cell>
          <cell r="P73" t="str">
            <v/>
          </cell>
          <cell r="Q73" t="str">
            <v>Shabbir</v>
          </cell>
          <cell r="R73" t="str">
            <v/>
          </cell>
          <cell r="S73">
            <v>30705</v>
          </cell>
          <cell r="T73">
            <v>42430</v>
          </cell>
          <cell r="U73">
            <v>42430</v>
          </cell>
          <cell r="V73" t="str">
            <v>en-us</v>
          </cell>
          <cell r="W73" t="str">
            <v>GST</v>
          </cell>
          <cell r="X73" t="str">
            <v/>
          </cell>
          <cell r="Y73" t="str">
            <v>ARE</v>
          </cell>
          <cell r="Z73" t="str">
            <v>AED</v>
          </cell>
          <cell r="AA73" t="str">
            <v>professional</v>
          </cell>
          <cell r="AB73" t="str">
            <v>Outside Sales</v>
          </cell>
          <cell r="AC73" t="str">
            <v/>
          </cell>
          <cell r="AD73" t="str">
            <v/>
          </cell>
          <cell r="AE73" t="str">
            <v>Employee</v>
          </cell>
          <cell r="AF73" t="str">
            <v>Useraccount &amp; eMail</v>
          </cell>
          <cell r="AG73" t="str">
            <v>Working</v>
          </cell>
          <cell r="AH73" t="str">
            <v>indirect</v>
          </cell>
          <cell r="AI73" t="str">
            <v>Full time</v>
          </cell>
          <cell r="AJ73" t="str">
            <v>Permanent</v>
          </cell>
          <cell r="AK73"/>
          <cell r="AL73" t="str">
            <v>No</v>
          </cell>
          <cell r="AM73" t="str">
            <v/>
          </cell>
          <cell r="AN73">
            <v>40</v>
          </cell>
          <cell r="AO73">
            <v>22</v>
          </cell>
          <cell r="AP73" t="str">
            <v/>
          </cell>
          <cell r="AQ73">
            <v>262560</v>
          </cell>
          <cell r="AR73">
            <v>43760</v>
          </cell>
          <cell r="AS73">
            <v>13128</v>
          </cell>
          <cell r="AT73">
            <v>306320</v>
          </cell>
          <cell r="AU73" t="str">
            <v>Male</v>
          </cell>
          <cell r="AV73" t="str">
            <v/>
          </cell>
          <cell r="AW73" t="str">
            <v/>
          </cell>
          <cell r="AX73" t="str">
            <v/>
          </cell>
          <cell r="AY73" t="str">
            <v/>
          </cell>
          <cell r="AZ73" t="str">
            <v/>
          </cell>
          <cell r="BA73" t="str">
            <v/>
          </cell>
          <cell r="BB73" t="str">
            <v/>
          </cell>
        </row>
        <row r="74">
          <cell r="C74" t="str">
            <v>G00009083</v>
          </cell>
          <cell r="D74" t="str">
            <v>feab5710-f429-48e1-82ec-c9a74230ac5f</v>
          </cell>
          <cell r="E74">
            <v>43880.0002662037</v>
          </cell>
          <cell r="F74" t="str">
            <v>AEJEA1</v>
          </cell>
          <cell r="G74" t="str">
            <v/>
          </cell>
          <cell r="H74" t="str">
            <v>41000_091</v>
          </cell>
          <cell r="I74" t="str">
            <v>Salian, Sujit</v>
          </cell>
          <cell r="J74" t="str">
            <v>Reppe, Tino</v>
          </cell>
          <cell r="K74" t="str">
            <v>G00000112</v>
          </cell>
          <cell r="L74" t="str">
            <v>YES</v>
          </cell>
          <cell r="M74" t="str">
            <v/>
          </cell>
          <cell r="N74" t="str">
            <v>Finance / Controlling Operative</v>
          </cell>
          <cell r="O74" t="str">
            <v>Sujit</v>
          </cell>
          <cell r="P74" t="str">
            <v/>
          </cell>
          <cell r="Q74" t="str">
            <v>Salian</v>
          </cell>
          <cell r="R74" t="str">
            <v/>
          </cell>
          <cell r="S74">
            <v>26226</v>
          </cell>
          <cell r="T74">
            <v>36597</v>
          </cell>
          <cell r="U74">
            <v>36597</v>
          </cell>
          <cell r="V74" t="str">
            <v>en-us</v>
          </cell>
          <cell r="W74" t="str">
            <v>GST</v>
          </cell>
          <cell r="X74" t="str">
            <v/>
          </cell>
          <cell r="Y74" t="str">
            <v>ARE</v>
          </cell>
          <cell r="Z74" t="str">
            <v>AED</v>
          </cell>
          <cell r="AA74" t="str">
            <v>manager_2</v>
          </cell>
          <cell r="AB74" t="str">
            <v>Corporate Manager</v>
          </cell>
          <cell r="AC74" t="str">
            <v/>
          </cell>
          <cell r="AD74" t="str">
            <v/>
          </cell>
          <cell r="AE74" t="str">
            <v>Employee</v>
          </cell>
          <cell r="AF74" t="str">
            <v>Useraccount &amp; eMail</v>
          </cell>
          <cell r="AG74" t="str">
            <v>Working</v>
          </cell>
          <cell r="AH74" t="str">
            <v>indirect</v>
          </cell>
          <cell r="AI74" t="str">
            <v>Full time</v>
          </cell>
          <cell r="AJ74" t="str">
            <v>Permanent</v>
          </cell>
          <cell r="AK74"/>
          <cell r="AL74" t="str">
            <v>Yes</v>
          </cell>
          <cell r="AM74" t="str">
            <v/>
          </cell>
          <cell r="AN74">
            <v>40</v>
          </cell>
          <cell r="AO74">
            <v>22</v>
          </cell>
          <cell r="AP74" t="str">
            <v/>
          </cell>
          <cell r="AQ74">
            <v>744000</v>
          </cell>
          <cell r="AR74">
            <v>111000</v>
          </cell>
          <cell r="AS74">
            <v>38000</v>
          </cell>
          <cell r="AT74">
            <v>855000</v>
          </cell>
          <cell r="AU74" t="str">
            <v>Male</v>
          </cell>
          <cell r="AV74" t="str">
            <v/>
          </cell>
          <cell r="AW74" t="str">
            <v/>
          </cell>
          <cell r="AX74" t="str">
            <v/>
          </cell>
          <cell r="AY74" t="str">
            <v/>
          </cell>
          <cell r="AZ74" t="str">
            <v/>
          </cell>
          <cell r="BA74" t="str">
            <v/>
          </cell>
          <cell r="BB74" t="str">
            <v/>
          </cell>
        </row>
        <row r="75">
          <cell r="C75" t="str">
            <v>G00009098</v>
          </cell>
          <cell r="D75" t="str">
            <v>293326c0-851c-40f3-902f-9d3edc91e3f4</v>
          </cell>
          <cell r="E75">
            <v>43880.0002662037</v>
          </cell>
          <cell r="F75" t="str">
            <v>AEJEA1</v>
          </cell>
          <cell r="G75" t="str">
            <v/>
          </cell>
          <cell r="H75" t="str">
            <v>73000_091</v>
          </cell>
          <cell r="I75" t="str">
            <v>Cheema, Sohaib</v>
          </cell>
          <cell r="J75" t="str">
            <v>Reppe, Tino</v>
          </cell>
          <cell r="K75" t="str">
            <v>G00000112</v>
          </cell>
          <cell r="L75" t="str">
            <v>YES</v>
          </cell>
          <cell r="M75" t="str">
            <v/>
          </cell>
          <cell r="N75" t="str">
            <v>Shipment</v>
          </cell>
          <cell r="O75" t="str">
            <v>Sohaib</v>
          </cell>
          <cell r="P75" t="str">
            <v/>
          </cell>
          <cell r="Q75" t="str">
            <v>Cheema</v>
          </cell>
          <cell r="R75" t="str">
            <v/>
          </cell>
          <cell r="S75">
            <v>31140</v>
          </cell>
          <cell r="T75">
            <v>40225</v>
          </cell>
          <cell r="U75"/>
          <cell r="V75" t="str">
            <v>en-us</v>
          </cell>
          <cell r="W75" t="str">
            <v>GST</v>
          </cell>
          <cell r="X75" t="str">
            <v/>
          </cell>
          <cell r="Y75" t="str">
            <v>ARE</v>
          </cell>
          <cell r="Z75" t="str">
            <v>AED</v>
          </cell>
          <cell r="AA75" t="str">
            <v>manager_1</v>
          </cell>
          <cell r="AB75" t="str">
            <v>Manager</v>
          </cell>
          <cell r="AC75" t="str">
            <v/>
          </cell>
          <cell r="AD75" t="str">
            <v/>
          </cell>
          <cell r="AE75" t="str">
            <v>Employee</v>
          </cell>
          <cell r="AF75" t="str">
            <v>Useraccount &amp; eMail</v>
          </cell>
          <cell r="AG75" t="str">
            <v>Working</v>
          </cell>
          <cell r="AH75" t="str">
            <v>indirect</v>
          </cell>
          <cell r="AI75" t="str">
            <v>Full time</v>
          </cell>
          <cell r="AJ75" t="str">
            <v>Permanent</v>
          </cell>
          <cell r="AK75"/>
          <cell r="AL75" t="str">
            <v>No</v>
          </cell>
          <cell r="AM75" t="str">
            <v>No</v>
          </cell>
          <cell r="AN75">
            <v>40</v>
          </cell>
          <cell r="AO75">
            <v>22</v>
          </cell>
          <cell r="AP75" t="str">
            <v/>
          </cell>
          <cell r="AQ75">
            <v>540000</v>
          </cell>
          <cell r="AR75">
            <v>89700</v>
          </cell>
          <cell r="AS75">
            <v>27000</v>
          </cell>
          <cell r="AT75">
            <v>629700</v>
          </cell>
          <cell r="AU75" t="str">
            <v>Male</v>
          </cell>
          <cell r="AV75" t="str">
            <v/>
          </cell>
          <cell r="AW75" t="str">
            <v/>
          </cell>
          <cell r="AX75" t="str">
            <v/>
          </cell>
          <cell r="AY75" t="str">
            <v/>
          </cell>
          <cell r="AZ75" t="str">
            <v/>
          </cell>
          <cell r="BA75" t="str">
            <v/>
          </cell>
          <cell r="BB75" t="str">
            <v/>
          </cell>
        </row>
        <row r="76">
          <cell r="C76" t="str">
            <v>G00006400</v>
          </cell>
          <cell r="D76" t="str">
            <v>f419d8de-45dc-42f1-beed-27ef35a473bb</v>
          </cell>
          <cell r="E76">
            <v>43609.637916666667</v>
          </cell>
          <cell r="F76" t="str">
            <v>AEJEA1</v>
          </cell>
          <cell r="G76" t="str">
            <v/>
          </cell>
          <cell r="H76" t="str">
            <v>70150_091</v>
          </cell>
          <cell r="I76" t="str">
            <v>Reppe, Tino</v>
          </cell>
          <cell r="J76" t="str">
            <v>Reppe, Tino</v>
          </cell>
          <cell r="K76" t="str">
            <v>G00000112</v>
          </cell>
          <cell r="L76" t="str">
            <v>NO</v>
          </cell>
          <cell r="M76" t="str">
            <v/>
          </cell>
          <cell r="N76" t="str">
            <v>Indoor Sales</v>
          </cell>
          <cell r="O76" t="str">
            <v>Ahmed</v>
          </cell>
          <cell r="P76" t="str">
            <v/>
          </cell>
          <cell r="Q76" t="str">
            <v>Azab</v>
          </cell>
          <cell r="R76" t="str">
            <v/>
          </cell>
          <cell r="S76">
            <v>29799</v>
          </cell>
          <cell r="T76">
            <v>44409</v>
          </cell>
          <cell r="U76">
            <v>44409</v>
          </cell>
          <cell r="V76" t="str">
            <v>en-us</v>
          </cell>
          <cell r="W76" t="str">
            <v>GST</v>
          </cell>
          <cell r="X76" t="str">
            <v/>
          </cell>
          <cell r="Y76" t="str">
            <v>ARE</v>
          </cell>
          <cell r="Z76" t="str">
            <v>AED</v>
          </cell>
          <cell r="AA76" t="str">
            <v>manager_1</v>
          </cell>
          <cell r="AB76" t="str">
            <v>Sales Manager</v>
          </cell>
          <cell r="AC76" t="str">
            <v/>
          </cell>
          <cell r="AD76" t="str">
            <v/>
          </cell>
          <cell r="AE76" t="str">
            <v>Employee</v>
          </cell>
          <cell r="AF76" t="str">
            <v>Useraccount &amp; eMail</v>
          </cell>
          <cell r="AG76" t="str">
            <v>Working</v>
          </cell>
          <cell r="AH76" t="str">
            <v>indirect</v>
          </cell>
          <cell r="AI76" t="str">
            <v>Full time</v>
          </cell>
          <cell r="AJ76" t="str">
            <v>Permanent</v>
          </cell>
          <cell r="AK76"/>
          <cell r="AL76" t="str">
            <v>No</v>
          </cell>
          <cell r="AM76" t="str">
            <v/>
          </cell>
          <cell r="AN76">
            <v>40</v>
          </cell>
          <cell r="AO76">
            <v>30</v>
          </cell>
          <cell r="AP76" t="str">
            <v/>
          </cell>
          <cell r="AQ76">
            <v>750000</v>
          </cell>
          <cell r="AR76">
            <v>260000</v>
          </cell>
          <cell r="AS76">
            <v>47700</v>
          </cell>
          <cell r="AT76">
            <v>1010000</v>
          </cell>
          <cell r="AU76" t="str">
            <v>Male</v>
          </cell>
          <cell r="AV76" t="str">
            <v/>
          </cell>
          <cell r="AW76" t="str">
            <v/>
          </cell>
          <cell r="AX76" t="str">
            <v/>
          </cell>
          <cell r="AY76" t="str">
            <v/>
          </cell>
          <cell r="AZ76" t="str">
            <v/>
          </cell>
          <cell r="BA76" t="str">
            <v/>
          </cell>
          <cell r="BB76" t="str">
            <v/>
          </cell>
        </row>
        <row r="77">
          <cell r="C77" t="str">
            <v>G00023164</v>
          </cell>
          <cell r="D77" t="str">
            <v>bb0d3589-3dff-435a-9921-e28330d2ca57</v>
          </cell>
          <cell r="E77">
            <v>45101.32130787037</v>
          </cell>
          <cell r="F77" t="str">
            <v>EGCAI1</v>
          </cell>
          <cell r="G77" t="str">
            <v/>
          </cell>
          <cell r="H77" t="str">
            <v>935_935</v>
          </cell>
          <cell r="I77" t="str">
            <v/>
          </cell>
          <cell r="J77" t="str">
            <v>Ali, Rana</v>
          </cell>
          <cell r="K77" t="str">
            <v>G00016605</v>
          </cell>
          <cell r="L77" t="str">
            <v>YES</v>
          </cell>
          <cell r="M77" t="str">
            <v/>
          </cell>
          <cell r="N77" t="str">
            <v/>
          </cell>
          <cell r="O77" t="str">
            <v>Mohamed</v>
          </cell>
          <cell r="P77" t="str">
            <v/>
          </cell>
          <cell r="Q77" t="str">
            <v>Ashmawy</v>
          </cell>
          <cell r="R77" t="str">
            <v/>
          </cell>
          <cell r="S77">
            <v>33872</v>
          </cell>
          <cell r="T77">
            <v>45110</v>
          </cell>
          <cell r="U77">
            <v>45110</v>
          </cell>
          <cell r="V77" t="str">
            <v>en-us</v>
          </cell>
          <cell r="W77" t="str">
            <v>EET</v>
          </cell>
          <cell r="X77" t="str">
            <v/>
          </cell>
          <cell r="Y77" t="str">
            <v>EGY</v>
          </cell>
          <cell r="Z77" t="str">
            <v>EGP</v>
          </cell>
          <cell r="AA77" t="str">
            <v/>
          </cell>
          <cell r="AB77" t="str">
            <v>Inside Sales</v>
          </cell>
          <cell r="AC77" t="str">
            <v/>
          </cell>
          <cell r="AD77" t="str">
            <v/>
          </cell>
          <cell r="AE77" t="str">
            <v>Employee</v>
          </cell>
          <cell r="AF77" t="str">
            <v>Useraccount &amp; eMail</v>
          </cell>
          <cell r="AG77" t="str">
            <v>Working</v>
          </cell>
          <cell r="AH77" t="str">
            <v>indirect</v>
          </cell>
          <cell r="AI77" t="str">
            <v>Full time</v>
          </cell>
          <cell r="AJ77" t="str">
            <v>Permanent</v>
          </cell>
          <cell r="AK77"/>
          <cell r="AL77" t="str">
            <v>No</v>
          </cell>
          <cell r="AM77" t="str">
            <v>No</v>
          </cell>
          <cell r="AN77"/>
          <cell r="AO77"/>
          <cell r="AP77" t="str">
            <v/>
          </cell>
          <cell r="AQ77">
            <v>300000</v>
          </cell>
          <cell r="AR77">
            <v>63000</v>
          </cell>
          <cell r="AS77"/>
          <cell r="AT77">
            <v>363000</v>
          </cell>
          <cell r="AU77" t="str">
            <v>Male</v>
          </cell>
          <cell r="AV77" t="str">
            <v/>
          </cell>
          <cell r="AW77" t="str">
            <v/>
          </cell>
          <cell r="AX77" t="str">
            <v/>
          </cell>
          <cell r="AY77" t="str">
            <v/>
          </cell>
          <cell r="AZ77" t="str">
            <v/>
          </cell>
          <cell r="BA77" t="str">
            <v>Family Member</v>
          </cell>
          <cell r="BB77" t="str">
            <v/>
          </cell>
        </row>
        <row r="78">
          <cell r="C78" t="str">
            <v>G00022890</v>
          </cell>
          <cell r="D78" t="str">
            <v>bba3906d-761c-43e8-b8c3-bf7b77786498</v>
          </cell>
          <cell r="E78">
            <v>45069.60255787037</v>
          </cell>
          <cell r="F78" t="str">
            <v>EGCAI1</v>
          </cell>
          <cell r="G78" t="str">
            <v/>
          </cell>
          <cell r="H78" t="str">
            <v>935_935</v>
          </cell>
          <cell r="I78" t="str">
            <v/>
          </cell>
          <cell r="J78" t="str">
            <v>Ali, Rana</v>
          </cell>
          <cell r="K78" t="str">
            <v>G00016605</v>
          </cell>
          <cell r="L78" t="str">
            <v>YES</v>
          </cell>
          <cell r="M78" t="str">
            <v/>
          </cell>
          <cell r="N78" t="str">
            <v/>
          </cell>
          <cell r="O78" t="str">
            <v>Mahmoud</v>
          </cell>
          <cell r="P78" t="str">
            <v/>
          </cell>
          <cell r="Q78" t="str">
            <v>Metwaly</v>
          </cell>
          <cell r="R78" t="str">
            <v/>
          </cell>
          <cell r="S78">
            <v>34973</v>
          </cell>
          <cell r="T78">
            <v>45078</v>
          </cell>
          <cell r="U78">
            <v>45078</v>
          </cell>
          <cell r="V78" t="str">
            <v>en-us</v>
          </cell>
          <cell r="W78" t="str">
            <v/>
          </cell>
          <cell r="X78" t="str">
            <v/>
          </cell>
          <cell r="Y78" t="str">
            <v>EGY</v>
          </cell>
          <cell r="Z78" t="str">
            <v>EGP</v>
          </cell>
          <cell r="AA78" t="str">
            <v>expert</v>
          </cell>
          <cell r="AB78" t="str">
            <v/>
          </cell>
          <cell r="AC78" t="str">
            <v/>
          </cell>
          <cell r="AD78" t="str">
            <v/>
          </cell>
          <cell r="AE78" t="str">
            <v>Employee</v>
          </cell>
          <cell r="AF78" t="str">
            <v>Useraccount &amp; eMail</v>
          </cell>
          <cell r="AG78" t="str">
            <v>Working</v>
          </cell>
          <cell r="AH78" t="str">
            <v>indirect</v>
          </cell>
          <cell r="AI78" t="str">
            <v>Full time</v>
          </cell>
          <cell r="AJ78" t="str">
            <v>Permanent</v>
          </cell>
          <cell r="AK78"/>
          <cell r="AL78" t="str">
            <v>No</v>
          </cell>
          <cell r="AM78" t="str">
            <v>No</v>
          </cell>
          <cell r="AN78">
            <v>40</v>
          </cell>
          <cell r="AO78"/>
          <cell r="AP78" t="str">
            <v/>
          </cell>
          <cell r="AQ78">
            <v>216000</v>
          </cell>
          <cell r="AR78">
            <v>45000</v>
          </cell>
          <cell r="AS78"/>
          <cell r="AT78">
            <v>261000</v>
          </cell>
          <cell r="AU78" t="str">
            <v>Male</v>
          </cell>
          <cell r="AV78" t="str">
            <v/>
          </cell>
          <cell r="AW78" t="str">
            <v/>
          </cell>
          <cell r="AX78" t="str">
            <v/>
          </cell>
          <cell r="AY78" t="str">
            <v/>
          </cell>
          <cell r="AZ78" t="str">
            <v/>
          </cell>
          <cell r="BA78" t="str">
            <v>Family Member</v>
          </cell>
          <cell r="BB78" t="str">
            <v/>
          </cell>
        </row>
        <row r="79">
          <cell r="C79" t="str">
            <v>G00022794</v>
          </cell>
          <cell r="D79" t="str">
            <v>ab35df8a-6489-4e76-92b4-e24d68e6bbea</v>
          </cell>
          <cell r="E79">
            <v>45050.282303240747</v>
          </cell>
          <cell r="F79" t="str">
            <v>EGCAI1</v>
          </cell>
          <cell r="G79" t="str">
            <v/>
          </cell>
          <cell r="H79" t="str">
            <v>935_935</v>
          </cell>
          <cell r="I79" t="str">
            <v/>
          </cell>
          <cell r="J79" t="str">
            <v>Mahgoub, Ahmed</v>
          </cell>
          <cell r="K79" t="str">
            <v>G00016593</v>
          </cell>
          <cell r="L79" t="str">
            <v>YES</v>
          </cell>
          <cell r="M79" t="str">
            <v/>
          </cell>
          <cell r="N79" t="str">
            <v/>
          </cell>
          <cell r="O79" t="str">
            <v>Farida</v>
          </cell>
          <cell r="P79" t="str">
            <v/>
          </cell>
          <cell r="Q79" t="str">
            <v>Sabri</v>
          </cell>
          <cell r="R79" t="str">
            <v/>
          </cell>
          <cell r="S79">
            <v>33352</v>
          </cell>
          <cell r="T79">
            <v>45046</v>
          </cell>
          <cell r="U79">
            <v>45046</v>
          </cell>
          <cell r="V79" t="str">
            <v>en-us</v>
          </cell>
          <cell r="W79" t="str">
            <v/>
          </cell>
          <cell r="X79" t="str">
            <v/>
          </cell>
          <cell r="Y79" t="str">
            <v>EGY</v>
          </cell>
          <cell r="Z79" t="str">
            <v>EGP</v>
          </cell>
          <cell r="AA79" t="str">
            <v>expert</v>
          </cell>
          <cell r="AB79" t="str">
            <v/>
          </cell>
          <cell r="AC79" t="str">
            <v/>
          </cell>
          <cell r="AD79" t="str">
            <v/>
          </cell>
          <cell r="AE79" t="str">
            <v>Employee</v>
          </cell>
          <cell r="AF79" t="str">
            <v>Useraccount &amp; eMail</v>
          </cell>
          <cell r="AG79" t="str">
            <v>Working</v>
          </cell>
          <cell r="AH79" t="str">
            <v>indirect</v>
          </cell>
          <cell r="AI79" t="str">
            <v>Full time</v>
          </cell>
          <cell r="AJ79" t="str">
            <v>Fix Term</v>
          </cell>
          <cell r="AK79">
            <v>45138</v>
          </cell>
          <cell r="AL79" t="str">
            <v>No</v>
          </cell>
          <cell r="AM79" t="str">
            <v>No</v>
          </cell>
          <cell r="AN79">
            <v>40</v>
          </cell>
          <cell r="AO79"/>
          <cell r="AP79" t="str">
            <v/>
          </cell>
          <cell r="AQ79">
            <v>300000</v>
          </cell>
          <cell r="AR79"/>
          <cell r="AS79"/>
          <cell r="AT79">
            <v>300000</v>
          </cell>
          <cell r="AU79" t="str">
            <v>Female</v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A79" t="str">
            <v>Spouse/Domestic Partner</v>
          </cell>
          <cell r="BB79" t="str">
            <v>100024880928</v>
          </cell>
        </row>
        <row r="80">
          <cell r="C80" t="str">
            <v>G00022786</v>
          </cell>
          <cell r="D80" t="str">
            <v>0ccb5885-6be8-4cbf-9642-9d3f03a03bb0</v>
          </cell>
          <cell r="E80">
            <v>45048.554548611115</v>
          </cell>
          <cell r="F80" t="str">
            <v>EGCAI1</v>
          </cell>
          <cell r="G80" t="str">
            <v/>
          </cell>
          <cell r="H80" t="str">
            <v>935_935</v>
          </cell>
          <cell r="I80" t="str">
            <v/>
          </cell>
          <cell r="J80" t="str">
            <v>Osman, Amr</v>
          </cell>
          <cell r="K80" t="str">
            <v>G00016592</v>
          </cell>
          <cell r="L80" t="str">
            <v>YES</v>
          </cell>
          <cell r="M80" t="str">
            <v/>
          </cell>
          <cell r="N80" t="str">
            <v/>
          </cell>
          <cell r="O80" t="str">
            <v>Ahmed</v>
          </cell>
          <cell r="P80" t="str">
            <v/>
          </cell>
          <cell r="Q80" t="str">
            <v>Hesham</v>
          </cell>
          <cell r="R80" t="str">
            <v/>
          </cell>
          <cell r="S80">
            <v>33344</v>
          </cell>
          <cell r="T80">
            <v>45047</v>
          </cell>
          <cell r="U80">
            <v>45047</v>
          </cell>
          <cell r="V80" t="str">
            <v>en-us</v>
          </cell>
          <cell r="W80" t="str">
            <v/>
          </cell>
          <cell r="X80" t="str">
            <v/>
          </cell>
          <cell r="Y80" t="str">
            <v>EGY</v>
          </cell>
          <cell r="Z80" t="str">
            <v>EGP</v>
          </cell>
          <cell r="AA80" t="str">
            <v>professional</v>
          </cell>
          <cell r="AB80" t="str">
            <v/>
          </cell>
          <cell r="AC80" t="str">
            <v/>
          </cell>
          <cell r="AD80" t="str">
            <v/>
          </cell>
          <cell r="AE80" t="str">
            <v>Employee</v>
          </cell>
          <cell r="AF80" t="str">
            <v>Useraccount &amp; eMail</v>
          </cell>
          <cell r="AG80" t="str">
            <v>Working</v>
          </cell>
          <cell r="AH80" t="str">
            <v>indirect</v>
          </cell>
          <cell r="AI80" t="str">
            <v>Full time</v>
          </cell>
          <cell r="AJ80" t="str">
            <v>Permanent</v>
          </cell>
          <cell r="AK80"/>
          <cell r="AL80" t="str">
            <v>No</v>
          </cell>
          <cell r="AM80" t="str">
            <v>No</v>
          </cell>
          <cell r="AN80">
            <v>40</v>
          </cell>
          <cell r="AO80"/>
          <cell r="AP80" t="str">
            <v/>
          </cell>
          <cell r="AQ80">
            <v>228000</v>
          </cell>
          <cell r="AR80">
            <v>51000</v>
          </cell>
          <cell r="AS80"/>
          <cell r="AT80">
            <v>279000</v>
          </cell>
          <cell r="AU80" t="str">
            <v>Male</v>
          </cell>
          <cell r="AV80" t="str">
            <v/>
          </cell>
          <cell r="AW80" t="str">
            <v/>
          </cell>
          <cell r="AX80" t="str">
            <v/>
          </cell>
          <cell r="AY80" t="str">
            <v/>
          </cell>
          <cell r="AZ80" t="str">
            <v/>
          </cell>
          <cell r="BA80" t="str">
            <v>Family Member</v>
          </cell>
          <cell r="BB80" t="str">
            <v/>
          </cell>
        </row>
        <row r="81">
          <cell r="C81" t="str">
            <v>G00022579</v>
          </cell>
          <cell r="D81" t="str">
            <v>a6803e9d-e2f4-4dbe-96d2-a2a48fcc6d00</v>
          </cell>
          <cell r="E81">
            <v>45019.426736111105</v>
          </cell>
          <cell r="F81" t="str">
            <v>EGCAI1</v>
          </cell>
          <cell r="G81" t="str">
            <v>29609308800095</v>
          </cell>
          <cell r="H81" t="str">
            <v>935_935</v>
          </cell>
          <cell r="I81" t="str">
            <v/>
          </cell>
          <cell r="J81" t="str">
            <v>Saleh, Shireef</v>
          </cell>
          <cell r="K81" t="str">
            <v>G00016595</v>
          </cell>
          <cell r="L81" t="str">
            <v>YES</v>
          </cell>
          <cell r="M81" t="str">
            <v/>
          </cell>
          <cell r="N81" t="str">
            <v/>
          </cell>
          <cell r="O81" t="str">
            <v>Karim</v>
          </cell>
          <cell r="P81" t="str">
            <v/>
          </cell>
          <cell r="Q81" t="str">
            <v>Magdy</v>
          </cell>
          <cell r="R81" t="str">
            <v/>
          </cell>
          <cell r="S81">
            <v>35338</v>
          </cell>
          <cell r="T81">
            <v>45032</v>
          </cell>
          <cell r="U81"/>
          <cell r="V81" t="str">
            <v>en-us</v>
          </cell>
          <cell r="W81" t="str">
            <v/>
          </cell>
          <cell r="X81" t="str">
            <v/>
          </cell>
          <cell r="Y81" t="str">
            <v>EGY</v>
          </cell>
          <cell r="Z81" t="str">
            <v>EGP</v>
          </cell>
          <cell r="AA81" t="str">
            <v>professional</v>
          </cell>
          <cell r="AB81" t="str">
            <v/>
          </cell>
          <cell r="AC81" t="str">
            <v>MEA</v>
          </cell>
          <cell r="AD81" t="str">
            <v>loc_mea</v>
          </cell>
          <cell r="AE81" t="str">
            <v>Employee</v>
          </cell>
          <cell r="AF81" t="str">
            <v>Useraccount &amp; eMail</v>
          </cell>
          <cell r="AG81" t="str">
            <v>Working</v>
          </cell>
          <cell r="AH81" t="str">
            <v>indirect</v>
          </cell>
          <cell r="AI81" t="str">
            <v>Full time</v>
          </cell>
          <cell r="AJ81" t="str">
            <v>Permanent</v>
          </cell>
          <cell r="AK81"/>
          <cell r="AL81" t="str">
            <v>Yes</v>
          </cell>
          <cell r="AM81" t="str">
            <v>No</v>
          </cell>
          <cell r="AN81"/>
          <cell r="AO81"/>
          <cell r="AP81" t="str">
            <v/>
          </cell>
          <cell r="AQ81">
            <v>192000</v>
          </cell>
          <cell r="AR81">
            <v>64000</v>
          </cell>
          <cell r="AS81"/>
          <cell r="AT81">
            <v>256000</v>
          </cell>
          <cell r="AU81" t="str">
            <v>Male</v>
          </cell>
          <cell r="AV81" t="str">
            <v/>
          </cell>
          <cell r="AW81" t="str">
            <v/>
          </cell>
          <cell r="AX81" t="str">
            <v/>
          </cell>
          <cell r="AY81" t="str">
            <v/>
          </cell>
          <cell r="AZ81" t="str">
            <v/>
          </cell>
          <cell r="BA81" t="str">
            <v>Family Member</v>
          </cell>
          <cell r="BB81" t="str">
            <v/>
          </cell>
        </row>
        <row r="82">
          <cell r="C82" t="str">
            <v>G00019132</v>
          </cell>
          <cell r="D82" t="str">
            <v>041a59b7-7f02-4bf6-9553-9347b706c246</v>
          </cell>
          <cell r="E82">
            <v>44797.634861111117</v>
          </cell>
          <cell r="F82" t="str">
            <v>EGCAI1</v>
          </cell>
          <cell r="G82" t="str">
            <v/>
          </cell>
          <cell r="H82" t="str">
            <v>935_935</v>
          </cell>
          <cell r="I82" t="str">
            <v/>
          </cell>
          <cell r="J82" t="str">
            <v>Mahgoub, Ahmed</v>
          </cell>
          <cell r="K82" t="str">
            <v>G00016593</v>
          </cell>
          <cell r="L82" t="str">
            <v>YES</v>
          </cell>
          <cell r="M82" t="str">
            <v/>
          </cell>
          <cell r="N82" t="str">
            <v/>
          </cell>
          <cell r="O82" t="str">
            <v>Amr</v>
          </cell>
          <cell r="P82" t="str">
            <v/>
          </cell>
          <cell r="Q82" t="str">
            <v>Taher</v>
          </cell>
          <cell r="R82" t="str">
            <v/>
          </cell>
          <cell r="S82">
            <v>34351</v>
          </cell>
          <cell r="T82">
            <v>43922</v>
          </cell>
          <cell r="U82"/>
          <cell r="V82" t="str">
            <v>ar-AE</v>
          </cell>
          <cell r="W82" t="str">
            <v>EET</v>
          </cell>
          <cell r="X82" t="str">
            <v/>
          </cell>
          <cell r="Y82" t="str">
            <v>EGY</v>
          </cell>
          <cell r="Z82" t="str">
            <v>EGP</v>
          </cell>
          <cell r="AA82" t="str">
            <v>professional_sen</v>
          </cell>
          <cell r="AB82" t="str">
            <v>Accountant</v>
          </cell>
          <cell r="AC82" t="str">
            <v/>
          </cell>
          <cell r="AD82" t="str">
            <v/>
          </cell>
          <cell r="AE82" t="str">
            <v>Employee</v>
          </cell>
          <cell r="AF82" t="str">
            <v>No Useraccount</v>
          </cell>
          <cell r="AG82" t="str">
            <v>Working</v>
          </cell>
          <cell r="AH82" t="str">
            <v>indirect</v>
          </cell>
          <cell r="AI82" t="str">
            <v>Full time</v>
          </cell>
          <cell r="AJ82" t="str">
            <v>Permanent</v>
          </cell>
          <cell r="AK82"/>
          <cell r="AL82" t="str">
            <v>No</v>
          </cell>
          <cell r="AM82" t="str">
            <v/>
          </cell>
          <cell r="AN82">
            <v>40</v>
          </cell>
          <cell r="AO82">
            <v>21</v>
          </cell>
          <cell r="AP82" t="str">
            <v/>
          </cell>
          <cell r="AQ82">
            <v>237600</v>
          </cell>
          <cell r="AR82">
            <v>39600</v>
          </cell>
          <cell r="AS82"/>
          <cell r="AT82">
            <v>277200</v>
          </cell>
          <cell r="AU82" t="str">
            <v>Male</v>
          </cell>
          <cell r="AV82" t="str">
            <v/>
          </cell>
          <cell r="AW82" t="str">
            <v/>
          </cell>
          <cell r="AX82" t="str">
            <v/>
          </cell>
          <cell r="AY82" t="str">
            <v/>
          </cell>
          <cell r="AZ82" t="str">
            <v/>
          </cell>
          <cell r="BA82" t="str">
            <v>Family Member</v>
          </cell>
          <cell r="BB82" t="str">
            <v>100040760827</v>
          </cell>
        </row>
        <row r="83">
          <cell r="C83" t="str">
            <v>G00020627</v>
          </cell>
          <cell r="D83" t="str">
            <v>fe615519-fe51-4581-af9f-faa8c319b4e4</v>
          </cell>
          <cell r="E83">
            <v>44777.650706018518</v>
          </cell>
          <cell r="F83" t="str">
            <v>EGCAI1</v>
          </cell>
          <cell r="G83" t="str">
            <v/>
          </cell>
          <cell r="H83" t="str">
            <v>091_091</v>
          </cell>
          <cell r="I83" t="str">
            <v/>
          </cell>
          <cell r="J83" t="str">
            <v>Osman, Amr</v>
          </cell>
          <cell r="K83" t="str">
            <v>G00016592</v>
          </cell>
          <cell r="L83" t="str">
            <v>YES</v>
          </cell>
          <cell r="M83" t="str">
            <v/>
          </cell>
          <cell r="N83" t="str">
            <v/>
          </cell>
          <cell r="O83" t="str">
            <v>Osama</v>
          </cell>
          <cell r="P83" t="str">
            <v/>
          </cell>
          <cell r="Q83" t="str">
            <v>Sayed</v>
          </cell>
          <cell r="R83" t="str">
            <v/>
          </cell>
          <cell r="S83">
            <v>35842</v>
          </cell>
          <cell r="T83">
            <v>44743</v>
          </cell>
          <cell r="U83"/>
          <cell r="V83" t="str">
            <v>en-us</v>
          </cell>
          <cell r="W83" t="str">
            <v>EET</v>
          </cell>
          <cell r="X83" t="str">
            <v/>
          </cell>
          <cell r="Y83" t="str">
            <v>EGY</v>
          </cell>
          <cell r="Z83" t="str">
            <v>EGP</v>
          </cell>
          <cell r="AA83" t="str">
            <v>professional_sen</v>
          </cell>
          <cell r="AB83" t="str">
            <v>Outside Sales</v>
          </cell>
          <cell r="AC83" t="str">
            <v/>
          </cell>
          <cell r="AD83" t="str">
            <v/>
          </cell>
          <cell r="AE83" t="str">
            <v>Employee</v>
          </cell>
          <cell r="AF83" t="str">
            <v>No Useraccount</v>
          </cell>
          <cell r="AG83" t="str">
            <v>Working</v>
          </cell>
          <cell r="AH83" t="str">
            <v>indirect</v>
          </cell>
          <cell r="AI83" t="str">
            <v>Full time</v>
          </cell>
          <cell r="AJ83" t="str">
            <v>Permanent</v>
          </cell>
          <cell r="AK83"/>
          <cell r="AL83" t="str">
            <v>No</v>
          </cell>
          <cell r="AM83" t="str">
            <v>No</v>
          </cell>
          <cell r="AN83">
            <v>40</v>
          </cell>
          <cell r="AO83">
            <v>21</v>
          </cell>
          <cell r="AP83" t="str">
            <v/>
          </cell>
          <cell r="AQ83">
            <v>151800</v>
          </cell>
          <cell r="AR83">
            <v>50600</v>
          </cell>
          <cell r="AS83">
            <v>10500</v>
          </cell>
          <cell r="AT83">
            <v>202400</v>
          </cell>
          <cell r="AU83" t="str">
            <v>Male</v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A83" t="str">
            <v>Family Member</v>
          </cell>
          <cell r="BB83" t="str">
            <v>100050328737</v>
          </cell>
        </row>
        <row r="84">
          <cell r="C84" t="str">
            <v>G00020035</v>
          </cell>
          <cell r="D84" t="str">
            <v>1becb2ca-45b4-4465-8133-7a4ca6ddcbe1</v>
          </cell>
          <cell r="E84">
            <v>44727.329768518517</v>
          </cell>
          <cell r="F84" t="str">
            <v>EGCAI1</v>
          </cell>
          <cell r="G84" t="str">
            <v/>
          </cell>
          <cell r="H84" t="str">
            <v>935_935</v>
          </cell>
          <cell r="I84" t="str">
            <v/>
          </cell>
          <cell r="J84" t="str">
            <v>Mohsen, Samar</v>
          </cell>
          <cell r="K84" t="str">
            <v>G00016603</v>
          </cell>
          <cell r="L84" t="str">
            <v>YES</v>
          </cell>
          <cell r="M84" t="str">
            <v/>
          </cell>
          <cell r="N84" t="str">
            <v/>
          </cell>
          <cell r="O84" t="str">
            <v>Ahmed</v>
          </cell>
          <cell r="P84" t="str">
            <v/>
          </cell>
          <cell r="Q84" t="str">
            <v>Awaad</v>
          </cell>
          <cell r="R84" t="str">
            <v/>
          </cell>
          <cell r="S84">
            <v>31616</v>
          </cell>
          <cell r="T84">
            <v>44713</v>
          </cell>
          <cell r="U84"/>
          <cell r="V84" t="str">
            <v>en-us</v>
          </cell>
          <cell r="W84" t="str">
            <v>EET</v>
          </cell>
          <cell r="X84" t="str">
            <v/>
          </cell>
          <cell r="Y84" t="str">
            <v>EGY</v>
          </cell>
          <cell r="Z84" t="str">
            <v>EGP</v>
          </cell>
          <cell r="AA84" t="str">
            <v>professional_jr</v>
          </cell>
          <cell r="AB84" t="str">
            <v>Assistant</v>
          </cell>
          <cell r="AC84" t="str">
            <v/>
          </cell>
          <cell r="AD84" t="str">
            <v/>
          </cell>
          <cell r="AE84" t="str">
            <v>Employee</v>
          </cell>
          <cell r="AF84" t="str">
            <v>No Useraccount</v>
          </cell>
          <cell r="AG84" t="str">
            <v>Working</v>
          </cell>
          <cell r="AH84" t="str">
            <v>indirect</v>
          </cell>
          <cell r="AI84" t="str">
            <v>Full time</v>
          </cell>
          <cell r="AJ84" t="str">
            <v>Permanent</v>
          </cell>
          <cell r="AK84"/>
          <cell r="AL84" t="str">
            <v>No</v>
          </cell>
          <cell r="AM84" t="str">
            <v/>
          </cell>
          <cell r="AN84">
            <v>40</v>
          </cell>
          <cell r="AO84">
            <v>21</v>
          </cell>
          <cell r="AP84" t="str">
            <v/>
          </cell>
          <cell r="AQ84">
            <v>198000</v>
          </cell>
          <cell r="AR84">
            <v>33000</v>
          </cell>
          <cell r="AS84"/>
          <cell r="AT84">
            <v>231000</v>
          </cell>
          <cell r="AU84" t="str">
            <v>Male</v>
          </cell>
          <cell r="AV84" t="str">
            <v/>
          </cell>
          <cell r="AW84" t="str">
            <v/>
          </cell>
          <cell r="AX84" t="str">
            <v/>
          </cell>
          <cell r="AY84" t="str">
            <v/>
          </cell>
          <cell r="AZ84" t="str">
            <v/>
          </cell>
          <cell r="BA84" t="str">
            <v>Spouse/Domestic Partner</v>
          </cell>
          <cell r="BB84" t="str">
            <v>100054669199</v>
          </cell>
        </row>
        <row r="85">
          <cell r="C85" t="str">
            <v>G00019540</v>
          </cell>
          <cell r="D85" t="str">
            <v>e79f9c2b-ce52-48ab-9bcf-d5bfddb76f65</v>
          </cell>
          <cell r="E85">
            <v>44622.534629629627</v>
          </cell>
          <cell r="F85" t="str">
            <v>EGCAI1</v>
          </cell>
          <cell r="G85" t="str">
            <v/>
          </cell>
          <cell r="H85" t="str">
            <v>935_935</v>
          </cell>
          <cell r="I85" t="str">
            <v/>
          </cell>
          <cell r="J85" t="str">
            <v>Hasan Siddiqui, Samdani</v>
          </cell>
          <cell r="K85" t="str">
            <v>G00009103</v>
          </cell>
          <cell r="L85" t="str">
            <v>YES</v>
          </cell>
          <cell r="M85" t="str">
            <v/>
          </cell>
          <cell r="N85" t="str">
            <v/>
          </cell>
          <cell r="O85" t="str">
            <v>Omar</v>
          </cell>
          <cell r="P85" t="str">
            <v/>
          </cell>
          <cell r="Q85" t="str">
            <v>Hassanain</v>
          </cell>
          <cell r="R85" t="str">
            <v/>
          </cell>
          <cell r="S85">
            <v>30437</v>
          </cell>
          <cell r="T85">
            <v>44621</v>
          </cell>
          <cell r="U85"/>
          <cell r="V85" t="str">
            <v>en-us</v>
          </cell>
          <cell r="W85" t="str">
            <v>EET</v>
          </cell>
          <cell r="X85" t="str">
            <v/>
          </cell>
          <cell r="Y85" t="str">
            <v>EGY</v>
          </cell>
          <cell r="Z85" t="str">
            <v>EGP</v>
          </cell>
          <cell r="AA85" t="str">
            <v>expert</v>
          </cell>
          <cell r="AB85" t="str">
            <v>Outside Sales</v>
          </cell>
          <cell r="AC85" t="str">
            <v/>
          </cell>
          <cell r="AD85" t="str">
            <v/>
          </cell>
          <cell r="AE85" t="str">
            <v>Employee</v>
          </cell>
          <cell r="AF85" t="str">
            <v>No Useraccount</v>
          </cell>
          <cell r="AG85" t="str">
            <v>Working</v>
          </cell>
          <cell r="AH85" t="str">
            <v>indirect</v>
          </cell>
          <cell r="AI85" t="str">
            <v>Full time</v>
          </cell>
          <cell r="AJ85" t="str">
            <v>Permanent</v>
          </cell>
          <cell r="AK85"/>
          <cell r="AL85" t="str">
            <v>No</v>
          </cell>
          <cell r="AM85" t="str">
            <v/>
          </cell>
          <cell r="AN85">
            <v>40</v>
          </cell>
          <cell r="AO85">
            <v>21</v>
          </cell>
          <cell r="AP85" t="str">
            <v/>
          </cell>
          <cell r="AQ85">
            <v>660000</v>
          </cell>
          <cell r="AR85">
            <v>110000</v>
          </cell>
          <cell r="AS85"/>
          <cell r="AT85">
            <v>770000</v>
          </cell>
          <cell r="AU85" t="str">
            <v>Male</v>
          </cell>
          <cell r="AV85" t="str">
            <v/>
          </cell>
          <cell r="AW85" t="str">
            <v/>
          </cell>
          <cell r="AX85" t="str">
            <v/>
          </cell>
          <cell r="AY85" t="str">
            <v/>
          </cell>
          <cell r="AZ85" t="str">
            <v/>
          </cell>
          <cell r="BA85" t="str">
            <v>Spouse/Domestic Partner</v>
          </cell>
          <cell r="BB85" t="str">
            <v>100012467073</v>
          </cell>
        </row>
        <row r="86">
          <cell r="C86" t="str">
            <v>G00019106</v>
          </cell>
          <cell r="D86" t="str">
            <v>74931113-d0bb-4a22-9f00-933f5fdd541a</v>
          </cell>
          <cell r="E86">
            <v>44510.447962962964</v>
          </cell>
          <cell r="F86" t="str">
            <v>EGCAI1</v>
          </cell>
          <cell r="G86" t="str">
            <v/>
          </cell>
          <cell r="H86" t="str">
            <v>935_935</v>
          </cell>
          <cell r="I86" t="str">
            <v/>
          </cell>
          <cell r="J86" t="str">
            <v>Trautmann, Thomas</v>
          </cell>
          <cell r="K86" t="str">
            <v>G00000943</v>
          </cell>
          <cell r="L86" t="str">
            <v>YES</v>
          </cell>
          <cell r="M86" t="str">
            <v/>
          </cell>
          <cell r="N86" t="str">
            <v/>
          </cell>
          <cell r="O86" t="str">
            <v>Basma</v>
          </cell>
          <cell r="P86" t="str">
            <v/>
          </cell>
          <cell r="Q86" t="str">
            <v>Selim</v>
          </cell>
          <cell r="R86" t="str">
            <v/>
          </cell>
          <cell r="S86">
            <v>33475</v>
          </cell>
          <cell r="T86">
            <v>44501</v>
          </cell>
          <cell r="U86"/>
          <cell r="V86" t="str">
            <v>en-us</v>
          </cell>
          <cell r="W86" t="str">
            <v>EET</v>
          </cell>
          <cell r="X86" t="str">
            <v/>
          </cell>
          <cell r="Y86" t="str">
            <v>EGY</v>
          </cell>
          <cell r="Z86" t="str">
            <v>EGP</v>
          </cell>
          <cell r="AA86" t="str">
            <v>professional</v>
          </cell>
          <cell r="AB86" t="str">
            <v>Inside Sales</v>
          </cell>
          <cell r="AC86" t="str">
            <v/>
          </cell>
          <cell r="AD86" t="str">
            <v/>
          </cell>
          <cell r="AE86" t="str">
            <v>Employee</v>
          </cell>
          <cell r="AF86" t="str">
            <v>No Useraccount</v>
          </cell>
          <cell r="AG86" t="str">
            <v>Working</v>
          </cell>
          <cell r="AH86" t="str">
            <v>indirect</v>
          </cell>
          <cell r="AI86" t="str">
            <v>Full time</v>
          </cell>
          <cell r="AJ86" t="str">
            <v>Permanent</v>
          </cell>
          <cell r="AK86"/>
          <cell r="AL86" t="str">
            <v>No</v>
          </cell>
          <cell r="AM86" t="str">
            <v>No</v>
          </cell>
          <cell r="AN86">
            <v>40</v>
          </cell>
          <cell r="AO86">
            <v>21</v>
          </cell>
          <cell r="AP86" t="str">
            <v/>
          </cell>
          <cell r="AQ86">
            <v>330000</v>
          </cell>
          <cell r="AR86">
            <v>82500</v>
          </cell>
          <cell r="AS86"/>
          <cell r="AT86">
            <v>412500</v>
          </cell>
          <cell r="AU86" t="str">
            <v>Female</v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A86" t="str">
            <v>Family Member</v>
          </cell>
          <cell r="BB86" t="str">
            <v>100050832858</v>
          </cell>
        </row>
        <row r="87">
          <cell r="C87" t="str">
            <v>G00019070</v>
          </cell>
          <cell r="D87" t="str">
            <v>c9329d1e-c492-46b2-92b6-a468b9a3f85d</v>
          </cell>
          <cell r="E87">
            <v>44508.320486111108</v>
          </cell>
          <cell r="F87" t="str">
            <v>EGCAI1</v>
          </cell>
          <cell r="G87" t="str">
            <v/>
          </cell>
          <cell r="H87" t="str">
            <v>935_935</v>
          </cell>
          <cell r="I87" t="str">
            <v/>
          </cell>
          <cell r="J87" t="str">
            <v>Osman, Amr</v>
          </cell>
          <cell r="K87" t="str">
            <v>G00016592</v>
          </cell>
          <cell r="L87" t="str">
            <v>YES</v>
          </cell>
          <cell r="M87" t="str">
            <v/>
          </cell>
          <cell r="N87" t="str">
            <v/>
          </cell>
          <cell r="O87" t="str">
            <v>Mohamed</v>
          </cell>
          <cell r="P87" t="str">
            <v/>
          </cell>
          <cell r="Q87" t="str">
            <v>Abdelrazek</v>
          </cell>
          <cell r="R87" t="str">
            <v/>
          </cell>
          <cell r="S87">
            <v>31661</v>
          </cell>
          <cell r="T87">
            <v>44462</v>
          </cell>
          <cell r="U87"/>
          <cell r="V87" t="str">
            <v>en-us</v>
          </cell>
          <cell r="W87" t="str">
            <v>EET</v>
          </cell>
          <cell r="X87" t="str">
            <v/>
          </cell>
          <cell r="Y87" t="str">
            <v>EGY</v>
          </cell>
          <cell r="Z87" t="str">
            <v>EGP</v>
          </cell>
          <cell r="AA87" t="str">
            <v>professional_sen</v>
          </cell>
          <cell r="AB87" t="str">
            <v>Outside Sales</v>
          </cell>
          <cell r="AC87" t="str">
            <v/>
          </cell>
          <cell r="AD87" t="str">
            <v/>
          </cell>
          <cell r="AE87" t="str">
            <v>Employee</v>
          </cell>
          <cell r="AF87" t="str">
            <v>No Useraccount</v>
          </cell>
          <cell r="AG87" t="str">
            <v>Working</v>
          </cell>
          <cell r="AH87" t="str">
            <v>indirect</v>
          </cell>
          <cell r="AI87" t="str">
            <v>Full time</v>
          </cell>
          <cell r="AJ87" t="str">
            <v>Permanent</v>
          </cell>
          <cell r="AK87"/>
          <cell r="AL87" t="str">
            <v>No</v>
          </cell>
          <cell r="AM87" t="str">
            <v/>
          </cell>
          <cell r="AN87">
            <v>40</v>
          </cell>
          <cell r="AO87">
            <v>21</v>
          </cell>
          <cell r="AP87" t="str">
            <v/>
          </cell>
          <cell r="AQ87">
            <v>248160</v>
          </cell>
          <cell r="AR87">
            <v>82720</v>
          </cell>
          <cell r="AS87">
            <v>11500</v>
          </cell>
          <cell r="AT87">
            <v>330880</v>
          </cell>
          <cell r="AU87" t="str">
            <v>Male</v>
          </cell>
          <cell r="AV87" t="str">
            <v/>
          </cell>
          <cell r="AW87" t="str">
            <v/>
          </cell>
          <cell r="AX87" t="str">
            <v/>
          </cell>
          <cell r="AY87" t="str">
            <v/>
          </cell>
          <cell r="AZ87" t="str">
            <v/>
          </cell>
          <cell r="BA87" t="str">
            <v>Spouse/Domestic Partner</v>
          </cell>
          <cell r="BB87" t="str">
            <v>100041283046</v>
          </cell>
        </row>
        <row r="88">
          <cell r="C88" t="str">
            <v>G00016592</v>
          </cell>
          <cell r="D88" t="str">
            <v>7975d01b-0743-4849-9be6-43581ea6d6e6</v>
          </cell>
          <cell r="E88">
            <v>44056.308564814812</v>
          </cell>
          <cell r="F88" t="str">
            <v>EGCAI1</v>
          </cell>
          <cell r="G88" t="str">
            <v/>
          </cell>
          <cell r="H88" t="str">
            <v>935_935</v>
          </cell>
          <cell r="I88" t="str">
            <v/>
          </cell>
          <cell r="J88" t="str">
            <v>Syed, Shazad</v>
          </cell>
          <cell r="K88" t="str">
            <v>G00009086</v>
          </cell>
          <cell r="L88" t="str">
            <v>YES</v>
          </cell>
          <cell r="M88" t="str">
            <v/>
          </cell>
          <cell r="N88" t="str">
            <v/>
          </cell>
          <cell r="O88" t="str">
            <v>Amr</v>
          </cell>
          <cell r="P88" t="str">
            <v/>
          </cell>
          <cell r="Q88" t="str">
            <v>Osman</v>
          </cell>
          <cell r="R88" t="str">
            <v/>
          </cell>
          <cell r="S88">
            <v>27181</v>
          </cell>
          <cell r="T88">
            <v>40179</v>
          </cell>
          <cell r="U88"/>
          <cell r="V88" t="str">
            <v>ar-AE</v>
          </cell>
          <cell r="W88" t="str">
            <v>EET</v>
          </cell>
          <cell r="X88" t="str">
            <v/>
          </cell>
          <cell r="Y88" t="str">
            <v>EGY</v>
          </cell>
          <cell r="Z88" t="str">
            <v>EGP</v>
          </cell>
          <cell r="AA88" t="str">
            <v>manager_1</v>
          </cell>
          <cell r="AB88" t="str">
            <v>Outside Sales</v>
          </cell>
          <cell r="AC88" t="str">
            <v/>
          </cell>
          <cell r="AD88" t="str">
            <v/>
          </cell>
          <cell r="AE88" t="str">
            <v>Employee</v>
          </cell>
          <cell r="AF88" t="str">
            <v>No Useraccount</v>
          </cell>
          <cell r="AG88" t="str">
            <v>Working</v>
          </cell>
          <cell r="AH88" t="str">
            <v>indirect</v>
          </cell>
          <cell r="AI88" t="str">
            <v>Full time</v>
          </cell>
          <cell r="AJ88" t="str">
            <v>Permanent</v>
          </cell>
          <cell r="AK88"/>
          <cell r="AL88" t="str">
            <v>No</v>
          </cell>
          <cell r="AM88" t="str">
            <v>No</v>
          </cell>
          <cell r="AN88">
            <v>40</v>
          </cell>
          <cell r="AO88">
            <v>21</v>
          </cell>
          <cell r="AP88" t="str">
            <v/>
          </cell>
          <cell r="AQ88">
            <v>720000</v>
          </cell>
          <cell r="AR88">
            <v>356400</v>
          </cell>
          <cell r="AS88">
            <v>19000</v>
          </cell>
          <cell r="AT88">
            <v>1076400</v>
          </cell>
          <cell r="AU88" t="str">
            <v>Male</v>
          </cell>
          <cell r="AV88" t="str">
            <v/>
          </cell>
          <cell r="AW88" t="str">
            <v/>
          </cell>
          <cell r="AX88" t="str">
            <v/>
          </cell>
          <cell r="AY88" t="str">
            <v/>
          </cell>
          <cell r="AZ88" t="str">
            <v/>
          </cell>
          <cell r="BA88" t="str">
            <v>Spouse/Domestic Partner</v>
          </cell>
          <cell r="BB88" t="str">
            <v>100011393556</v>
          </cell>
        </row>
        <row r="89">
          <cell r="C89" t="str">
            <v>G00016593</v>
          </cell>
          <cell r="D89" t="str">
            <v>dfb957e2-15ac-43ad-bec1-6b7e43606b11</v>
          </cell>
          <cell r="E89">
            <v>44056.308564814812</v>
          </cell>
          <cell r="F89" t="str">
            <v>EGCAI1</v>
          </cell>
          <cell r="G89" t="str">
            <v/>
          </cell>
          <cell r="H89" t="str">
            <v>935_935</v>
          </cell>
          <cell r="I89" t="str">
            <v/>
          </cell>
          <cell r="J89" t="str">
            <v>Salian, Sujit</v>
          </cell>
          <cell r="K89" t="str">
            <v>G00009083</v>
          </cell>
          <cell r="L89" t="str">
            <v>YES</v>
          </cell>
          <cell r="M89" t="str">
            <v/>
          </cell>
          <cell r="N89" t="str">
            <v/>
          </cell>
          <cell r="O89" t="str">
            <v>Ahmed</v>
          </cell>
          <cell r="P89" t="str">
            <v/>
          </cell>
          <cell r="Q89" t="str">
            <v>Mahgoub</v>
          </cell>
          <cell r="R89" t="str">
            <v/>
          </cell>
          <cell r="S89">
            <v>31048</v>
          </cell>
          <cell r="T89">
            <v>40179</v>
          </cell>
          <cell r="U89"/>
          <cell r="V89" t="str">
            <v>ar-AE</v>
          </cell>
          <cell r="W89" t="str">
            <v>EET</v>
          </cell>
          <cell r="X89" t="str">
            <v/>
          </cell>
          <cell r="Y89" t="str">
            <v>EGY</v>
          </cell>
          <cell r="Z89" t="str">
            <v>EGP</v>
          </cell>
          <cell r="AA89" t="str">
            <v>manager_1</v>
          </cell>
          <cell r="AB89" t="str">
            <v>Manager</v>
          </cell>
          <cell r="AC89" t="str">
            <v/>
          </cell>
          <cell r="AD89" t="str">
            <v/>
          </cell>
          <cell r="AE89" t="str">
            <v>Employee</v>
          </cell>
          <cell r="AF89" t="str">
            <v>No Useraccount</v>
          </cell>
          <cell r="AG89" t="str">
            <v>Working</v>
          </cell>
          <cell r="AH89" t="str">
            <v>indirect</v>
          </cell>
          <cell r="AI89" t="str">
            <v>Full time</v>
          </cell>
          <cell r="AJ89" t="str">
            <v>Permanent</v>
          </cell>
          <cell r="AK89"/>
          <cell r="AL89" t="str">
            <v>No</v>
          </cell>
          <cell r="AM89" t="str">
            <v/>
          </cell>
          <cell r="AN89">
            <v>40</v>
          </cell>
          <cell r="AO89">
            <v>21</v>
          </cell>
          <cell r="AP89" t="str">
            <v/>
          </cell>
          <cell r="AQ89">
            <v>765600</v>
          </cell>
          <cell r="AR89">
            <v>223300</v>
          </cell>
          <cell r="AS89">
            <v>16000</v>
          </cell>
          <cell r="AT89">
            <v>988900</v>
          </cell>
          <cell r="AU89" t="str">
            <v>Male</v>
          </cell>
          <cell r="AV89" t="str">
            <v/>
          </cell>
          <cell r="AW89" t="str">
            <v/>
          </cell>
          <cell r="AX89" t="str">
            <v/>
          </cell>
          <cell r="AY89" t="str">
            <v/>
          </cell>
          <cell r="AZ89" t="str">
            <v/>
          </cell>
          <cell r="BA89" t="str">
            <v>Family Member</v>
          </cell>
          <cell r="BB89" t="str">
            <v>100009206072</v>
          </cell>
        </row>
        <row r="90">
          <cell r="C90" t="str">
            <v>G00016594</v>
          </cell>
          <cell r="D90" t="str">
            <v>3e0b6c77-8c5a-444d-8bba-b06a6f1e2286</v>
          </cell>
          <cell r="E90">
            <v>44056.308564814812</v>
          </cell>
          <cell r="F90" t="str">
            <v>EGCAI1</v>
          </cell>
          <cell r="G90" t="str">
            <v/>
          </cell>
          <cell r="H90" t="str">
            <v>935_935</v>
          </cell>
          <cell r="I90" t="str">
            <v/>
          </cell>
          <cell r="J90" t="str">
            <v>Kamal, Hossam</v>
          </cell>
          <cell r="K90" t="str">
            <v>G00016591</v>
          </cell>
          <cell r="L90" t="str">
            <v>YES</v>
          </cell>
          <cell r="M90" t="str">
            <v/>
          </cell>
          <cell r="N90" t="str">
            <v/>
          </cell>
          <cell r="O90" t="str">
            <v>Ahmed</v>
          </cell>
          <cell r="P90" t="str">
            <v/>
          </cell>
          <cell r="Q90" t="str">
            <v>Farag</v>
          </cell>
          <cell r="R90" t="str">
            <v/>
          </cell>
          <cell r="S90">
            <v>31048</v>
          </cell>
          <cell r="T90">
            <v>42983</v>
          </cell>
          <cell r="U90"/>
          <cell r="V90" t="str">
            <v>en-us</v>
          </cell>
          <cell r="W90" t="str">
            <v>EET</v>
          </cell>
          <cell r="X90" t="str">
            <v/>
          </cell>
          <cell r="Y90" t="str">
            <v>EGY</v>
          </cell>
          <cell r="Z90" t="str">
            <v>EGP</v>
          </cell>
          <cell r="AA90" t="str">
            <v>manager_1</v>
          </cell>
          <cell r="AB90" t="str">
            <v>Outside Sales</v>
          </cell>
          <cell r="AC90" t="str">
            <v/>
          </cell>
          <cell r="AD90" t="str">
            <v/>
          </cell>
          <cell r="AE90" t="str">
            <v>Employee</v>
          </cell>
          <cell r="AF90" t="str">
            <v>Useraccount &amp; eMail</v>
          </cell>
          <cell r="AG90" t="str">
            <v>Working</v>
          </cell>
          <cell r="AH90" t="str">
            <v>indirect</v>
          </cell>
          <cell r="AI90" t="str">
            <v>Full time</v>
          </cell>
          <cell r="AJ90" t="str">
            <v>Permanent</v>
          </cell>
          <cell r="AK90"/>
          <cell r="AL90" t="str">
            <v>No</v>
          </cell>
          <cell r="AM90" t="str">
            <v>No</v>
          </cell>
          <cell r="AN90">
            <v>40</v>
          </cell>
          <cell r="AO90">
            <v>21</v>
          </cell>
          <cell r="AP90" t="str">
            <v/>
          </cell>
          <cell r="AQ90">
            <v>580800</v>
          </cell>
          <cell r="AR90">
            <v>193600</v>
          </cell>
          <cell r="AS90">
            <v>12000</v>
          </cell>
          <cell r="AT90">
            <v>774400</v>
          </cell>
          <cell r="AU90" t="str">
            <v>Male</v>
          </cell>
          <cell r="AV90" t="str">
            <v/>
          </cell>
          <cell r="AW90" t="str">
            <v/>
          </cell>
          <cell r="AX90" t="str">
            <v/>
          </cell>
          <cell r="AY90" t="str">
            <v/>
          </cell>
          <cell r="AZ90" t="str">
            <v/>
          </cell>
          <cell r="BA90" t="str">
            <v>Family Member</v>
          </cell>
          <cell r="BB90" t="str">
            <v>100008488872</v>
          </cell>
        </row>
        <row r="91">
          <cell r="C91" t="str">
            <v>G00016595</v>
          </cell>
          <cell r="D91" t="str">
            <v>1267c533-4972-4a39-bfc3-f65daaea0ed9</v>
          </cell>
          <cell r="E91">
            <v>44056.308564814812</v>
          </cell>
          <cell r="F91" t="str">
            <v>EGCAI1</v>
          </cell>
          <cell r="G91" t="str">
            <v/>
          </cell>
          <cell r="H91" t="str">
            <v>935_935</v>
          </cell>
          <cell r="I91" t="str">
            <v/>
          </cell>
          <cell r="J91" t="str">
            <v>Syed, Hyder</v>
          </cell>
          <cell r="K91" t="str">
            <v>G00009090</v>
          </cell>
          <cell r="L91" t="str">
            <v>YES</v>
          </cell>
          <cell r="M91" t="str">
            <v/>
          </cell>
          <cell r="N91" t="str">
            <v/>
          </cell>
          <cell r="O91" t="str">
            <v>Shireef</v>
          </cell>
          <cell r="P91" t="str">
            <v/>
          </cell>
          <cell r="Q91" t="str">
            <v>Saleh</v>
          </cell>
          <cell r="R91" t="str">
            <v/>
          </cell>
          <cell r="S91">
            <v>31113</v>
          </cell>
          <cell r="T91">
            <v>42401</v>
          </cell>
          <cell r="U91"/>
          <cell r="V91" t="str">
            <v>en-us</v>
          </cell>
          <cell r="W91" t="str">
            <v>EET</v>
          </cell>
          <cell r="X91" t="str">
            <v/>
          </cell>
          <cell r="Y91" t="str">
            <v>EGY</v>
          </cell>
          <cell r="Z91" t="str">
            <v>EGP</v>
          </cell>
          <cell r="AA91" t="str">
            <v>manager_1</v>
          </cell>
          <cell r="AB91" t="str">
            <v>Outside Sales</v>
          </cell>
          <cell r="AC91" t="str">
            <v/>
          </cell>
          <cell r="AD91" t="str">
            <v/>
          </cell>
          <cell r="AE91" t="str">
            <v>Employee</v>
          </cell>
          <cell r="AF91" t="str">
            <v>No Useraccount</v>
          </cell>
          <cell r="AG91" t="str">
            <v>Working</v>
          </cell>
          <cell r="AH91" t="str">
            <v>indirect</v>
          </cell>
          <cell r="AI91" t="str">
            <v>Full time</v>
          </cell>
          <cell r="AJ91" t="str">
            <v>Permanent</v>
          </cell>
          <cell r="AK91"/>
          <cell r="AL91" t="str">
            <v>No</v>
          </cell>
          <cell r="AM91" t="str">
            <v/>
          </cell>
          <cell r="AN91">
            <v>40</v>
          </cell>
          <cell r="AO91">
            <v>21</v>
          </cell>
          <cell r="AP91" t="str">
            <v/>
          </cell>
          <cell r="AQ91">
            <v>528000</v>
          </cell>
          <cell r="AR91">
            <v>176000</v>
          </cell>
          <cell r="AS91">
            <v>15000</v>
          </cell>
          <cell r="AT91">
            <v>704000</v>
          </cell>
          <cell r="AU91" t="str">
            <v>Male</v>
          </cell>
          <cell r="AV91" t="str">
            <v/>
          </cell>
          <cell r="AW91" t="str">
            <v/>
          </cell>
          <cell r="AX91" t="str">
            <v/>
          </cell>
          <cell r="AY91" t="str">
            <v/>
          </cell>
          <cell r="AZ91" t="str">
            <v/>
          </cell>
          <cell r="BA91" t="str">
            <v>Family Member</v>
          </cell>
          <cell r="BB91" t="str">
            <v>100017313384</v>
          </cell>
        </row>
        <row r="92">
          <cell r="C92" t="str">
            <v>G00016597</v>
          </cell>
          <cell r="D92" t="str">
            <v>27821fd2-1110-4998-a3d6-86ebf2586c49</v>
          </cell>
          <cell r="E92">
            <v>44056.308564814812</v>
          </cell>
          <cell r="F92" t="str">
            <v>EGCAI1</v>
          </cell>
          <cell r="G92" t="str">
            <v/>
          </cell>
          <cell r="H92" t="str">
            <v>935_935</v>
          </cell>
          <cell r="I92" t="str">
            <v/>
          </cell>
          <cell r="J92" t="str">
            <v>Osman, Amr</v>
          </cell>
          <cell r="K92" t="str">
            <v>G00016592</v>
          </cell>
          <cell r="L92" t="str">
            <v>YES</v>
          </cell>
          <cell r="M92" t="str">
            <v/>
          </cell>
          <cell r="N92" t="str">
            <v/>
          </cell>
          <cell r="O92" t="str">
            <v>Mohamed</v>
          </cell>
          <cell r="P92" t="str">
            <v/>
          </cell>
          <cell r="Q92" t="str">
            <v>Olwan</v>
          </cell>
          <cell r="R92" t="str">
            <v/>
          </cell>
          <cell r="S92">
            <v>32300</v>
          </cell>
          <cell r="T92">
            <v>42176</v>
          </cell>
          <cell r="U92"/>
          <cell r="V92" t="str">
            <v>en-us</v>
          </cell>
          <cell r="W92" t="str">
            <v>EET</v>
          </cell>
          <cell r="X92" t="str">
            <v/>
          </cell>
          <cell r="Y92" t="str">
            <v>EGY</v>
          </cell>
          <cell r="Z92" t="str">
            <v>EGP</v>
          </cell>
          <cell r="AA92" t="str">
            <v>professional_sen</v>
          </cell>
          <cell r="AB92" t="str">
            <v>Outside Sales</v>
          </cell>
          <cell r="AC92" t="str">
            <v/>
          </cell>
          <cell r="AD92" t="str">
            <v/>
          </cell>
          <cell r="AE92" t="str">
            <v>Employee</v>
          </cell>
          <cell r="AF92" t="str">
            <v>No Useraccount</v>
          </cell>
          <cell r="AG92" t="str">
            <v>Working</v>
          </cell>
          <cell r="AH92" t="str">
            <v>indirect</v>
          </cell>
          <cell r="AI92" t="str">
            <v>Full time</v>
          </cell>
          <cell r="AJ92" t="str">
            <v>Permanent</v>
          </cell>
          <cell r="AK92"/>
          <cell r="AL92" t="str">
            <v>No</v>
          </cell>
          <cell r="AM92" t="str">
            <v/>
          </cell>
          <cell r="AN92">
            <v>40</v>
          </cell>
          <cell r="AO92">
            <v>21</v>
          </cell>
          <cell r="AP92" t="str">
            <v/>
          </cell>
          <cell r="AQ92">
            <v>248160</v>
          </cell>
          <cell r="AR92">
            <v>82720</v>
          </cell>
          <cell r="AS92">
            <v>11500</v>
          </cell>
          <cell r="AT92">
            <v>330880</v>
          </cell>
          <cell r="AU92" t="str">
            <v>Male</v>
          </cell>
          <cell r="AV92" t="str">
            <v/>
          </cell>
          <cell r="AW92" t="str">
            <v/>
          </cell>
          <cell r="AX92" t="str">
            <v/>
          </cell>
          <cell r="AY92" t="str">
            <v/>
          </cell>
          <cell r="AZ92" t="str">
            <v/>
          </cell>
          <cell r="BA92" t="str">
            <v>Family Member</v>
          </cell>
          <cell r="BB92" t="str">
            <v>100024925007</v>
          </cell>
        </row>
        <row r="93">
          <cell r="C93" t="str">
            <v>G00016600</v>
          </cell>
          <cell r="D93" t="str">
            <v>07d41cb5-893a-4ffa-b9b0-60228e9594a9</v>
          </cell>
          <cell r="E93">
            <v>44056.308564814812</v>
          </cell>
          <cell r="F93" t="str">
            <v>EGCAI1</v>
          </cell>
          <cell r="G93" t="str">
            <v/>
          </cell>
          <cell r="H93" t="str">
            <v>935_935</v>
          </cell>
          <cell r="I93" t="str">
            <v/>
          </cell>
          <cell r="J93" t="str">
            <v>Osman, Amr</v>
          </cell>
          <cell r="K93" t="str">
            <v>G00016592</v>
          </cell>
          <cell r="L93" t="str">
            <v>YES</v>
          </cell>
          <cell r="M93" t="str">
            <v/>
          </cell>
          <cell r="N93" t="str">
            <v/>
          </cell>
          <cell r="O93" t="str">
            <v>Ahmed</v>
          </cell>
          <cell r="P93" t="str">
            <v/>
          </cell>
          <cell r="Q93" t="str">
            <v>Abdel mageed</v>
          </cell>
          <cell r="R93" t="str">
            <v/>
          </cell>
          <cell r="S93">
            <v>31050</v>
          </cell>
          <cell r="T93">
            <v>41760</v>
          </cell>
          <cell r="U93"/>
          <cell r="V93" t="str">
            <v>ar-AE</v>
          </cell>
          <cell r="W93" t="str">
            <v>EET</v>
          </cell>
          <cell r="X93" t="str">
            <v/>
          </cell>
          <cell r="Y93" t="str">
            <v>EGY</v>
          </cell>
          <cell r="Z93" t="str">
            <v>EGP</v>
          </cell>
          <cell r="AA93" t="str">
            <v>professional_sen</v>
          </cell>
          <cell r="AB93" t="str">
            <v>Outside Sales</v>
          </cell>
          <cell r="AC93" t="str">
            <v/>
          </cell>
          <cell r="AD93" t="str">
            <v/>
          </cell>
          <cell r="AE93" t="str">
            <v>Employee</v>
          </cell>
          <cell r="AF93" t="str">
            <v>No Useraccount</v>
          </cell>
          <cell r="AG93" t="str">
            <v>Working</v>
          </cell>
          <cell r="AH93" t="str">
            <v>indirect</v>
          </cell>
          <cell r="AI93" t="str">
            <v>Full time</v>
          </cell>
          <cell r="AJ93" t="str">
            <v>Permanent</v>
          </cell>
          <cell r="AK93"/>
          <cell r="AL93" t="str">
            <v>No</v>
          </cell>
          <cell r="AM93" t="str">
            <v>No</v>
          </cell>
          <cell r="AN93">
            <v>40</v>
          </cell>
          <cell r="AO93">
            <v>21</v>
          </cell>
          <cell r="AP93" t="str">
            <v/>
          </cell>
          <cell r="AQ93">
            <v>274560</v>
          </cell>
          <cell r="AR93">
            <v>91520</v>
          </cell>
          <cell r="AS93">
            <v>11500</v>
          </cell>
          <cell r="AT93">
            <v>366080</v>
          </cell>
          <cell r="AU93" t="str">
            <v>Male</v>
          </cell>
          <cell r="AV93" t="str">
            <v/>
          </cell>
          <cell r="AW93" t="str">
            <v/>
          </cell>
          <cell r="AX93" t="str">
            <v/>
          </cell>
          <cell r="AY93" t="str">
            <v/>
          </cell>
          <cell r="AZ93" t="str">
            <v/>
          </cell>
          <cell r="BA93" t="str">
            <v>Family Member</v>
          </cell>
          <cell r="BB93" t="str">
            <v>100021050819</v>
          </cell>
        </row>
        <row r="94">
          <cell r="C94" t="str">
            <v>G00016603</v>
          </cell>
          <cell r="D94" t="str">
            <v>ad607aab-abc1-4c48-a005-b34e048f0850</v>
          </cell>
          <cell r="E94">
            <v>44056.308564814812</v>
          </cell>
          <cell r="F94" t="str">
            <v>EGCAI1</v>
          </cell>
          <cell r="G94" t="str">
            <v/>
          </cell>
          <cell r="H94" t="str">
            <v>935_935</v>
          </cell>
          <cell r="I94" t="str">
            <v/>
          </cell>
          <cell r="J94" t="str">
            <v>Cheema, Sohaib</v>
          </cell>
          <cell r="K94" t="str">
            <v>G00009098</v>
          </cell>
          <cell r="L94" t="str">
            <v>YES</v>
          </cell>
          <cell r="M94" t="str">
            <v/>
          </cell>
          <cell r="N94" t="str">
            <v/>
          </cell>
          <cell r="O94" t="str">
            <v>Samar</v>
          </cell>
          <cell r="P94" t="str">
            <v/>
          </cell>
          <cell r="Q94" t="str">
            <v>Mohsen</v>
          </cell>
          <cell r="R94" t="str">
            <v/>
          </cell>
          <cell r="S94">
            <v>30864</v>
          </cell>
          <cell r="T94">
            <v>42095</v>
          </cell>
          <cell r="U94"/>
          <cell r="V94" t="str">
            <v>ar-AE</v>
          </cell>
          <cell r="W94" t="str">
            <v>EET</v>
          </cell>
          <cell r="X94" t="str">
            <v/>
          </cell>
          <cell r="Y94" t="str">
            <v>EGY</v>
          </cell>
          <cell r="Z94" t="str">
            <v>EGP</v>
          </cell>
          <cell r="AA94" t="str">
            <v>manager_1</v>
          </cell>
          <cell r="AB94" t="str">
            <v>Teamleader</v>
          </cell>
          <cell r="AC94" t="str">
            <v/>
          </cell>
          <cell r="AD94" t="str">
            <v/>
          </cell>
          <cell r="AE94" t="str">
            <v>Employee</v>
          </cell>
          <cell r="AF94" t="str">
            <v>No Useraccount</v>
          </cell>
          <cell r="AG94" t="str">
            <v>Working</v>
          </cell>
          <cell r="AH94" t="str">
            <v>indirect</v>
          </cell>
          <cell r="AI94" t="str">
            <v>Full time</v>
          </cell>
          <cell r="AJ94" t="str">
            <v>Permanent</v>
          </cell>
          <cell r="AK94"/>
          <cell r="AL94" t="str">
            <v>No</v>
          </cell>
          <cell r="AM94" t="str">
            <v/>
          </cell>
          <cell r="AN94">
            <v>40</v>
          </cell>
          <cell r="AO94">
            <v>21</v>
          </cell>
          <cell r="AP94" t="str">
            <v/>
          </cell>
          <cell r="AQ94">
            <v>514800</v>
          </cell>
          <cell r="AR94">
            <v>107250</v>
          </cell>
          <cell r="AS94"/>
          <cell r="AT94">
            <v>622050</v>
          </cell>
          <cell r="AU94" t="str">
            <v>Female</v>
          </cell>
          <cell r="AV94" t="str">
            <v/>
          </cell>
          <cell r="AW94" t="str">
            <v/>
          </cell>
          <cell r="AX94" t="str">
            <v/>
          </cell>
          <cell r="AY94" t="str">
            <v/>
          </cell>
          <cell r="AZ94" t="str">
            <v/>
          </cell>
          <cell r="BA94" t="str">
            <v>Spouse/Domestic Partner</v>
          </cell>
          <cell r="BB94" t="str">
            <v>100023456669</v>
          </cell>
        </row>
        <row r="95">
          <cell r="C95" t="str">
            <v>G00016604</v>
          </cell>
          <cell r="D95" t="str">
            <v>db5531b3-b9ed-4d6b-bbe9-406746528866</v>
          </cell>
          <cell r="E95">
            <v>44056.308564814812</v>
          </cell>
          <cell r="F95" t="str">
            <v>EGCAI1</v>
          </cell>
          <cell r="G95" t="str">
            <v/>
          </cell>
          <cell r="H95" t="str">
            <v>935_935</v>
          </cell>
          <cell r="I95" t="str">
            <v/>
          </cell>
          <cell r="J95" t="str">
            <v>Osman, Amr</v>
          </cell>
          <cell r="K95" t="str">
            <v>G00016592</v>
          </cell>
          <cell r="L95" t="str">
            <v>YES</v>
          </cell>
          <cell r="M95" t="str">
            <v/>
          </cell>
          <cell r="N95" t="str">
            <v/>
          </cell>
          <cell r="O95" t="str">
            <v>Mohamed</v>
          </cell>
          <cell r="P95" t="str">
            <v/>
          </cell>
          <cell r="Q95" t="str">
            <v>Sobeihy</v>
          </cell>
          <cell r="R95" t="str">
            <v/>
          </cell>
          <cell r="S95">
            <v>31923</v>
          </cell>
          <cell r="T95">
            <v>42248</v>
          </cell>
          <cell r="U95"/>
          <cell r="V95" t="str">
            <v>en-us</v>
          </cell>
          <cell r="W95" t="str">
            <v>EET</v>
          </cell>
          <cell r="X95" t="str">
            <v/>
          </cell>
          <cell r="Y95" t="str">
            <v>EGY</v>
          </cell>
          <cell r="Z95" t="str">
            <v>EGP</v>
          </cell>
          <cell r="AA95" t="str">
            <v>professional_sen</v>
          </cell>
          <cell r="AB95" t="str">
            <v>Inside Sales</v>
          </cell>
          <cell r="AC95" t="str">
            <v/>
          </cell>
          <cell r="AD95" t="str">
            <v/>
          </cell>
          <cell r="AE95" t="str">
            <v>Employee</v>
          </cell>
          <cell r="AF95" t="str">
            <v>No Useraccount</v>
          </cell>
          <cell r="AG95" t="str">
            <v>Working</v>
          </cell>
          <cell r="AH95" t="str">
            <v>indirect</v>
          </cell>
          <cell r="AI95" t="str">
            <v>Full time</v>
          </cell>
          <cell r="AJ95" t="str">
            <v>Permanent</v>
          </cell>
          <cell r="AK95"/>
          <cell r="AL95" t="str">
            <v>No</v>
          </cell>
          <cell r="AM95" t="str">
            <v>No</v>
          </cell>
          <cell r="AN95">
            <v>40</v>
          </cell>
          <cell r="AO95">
            <v>21</v>
          </cell>
          <cell r="AP95" t="str">
            <v/>
          </cell>
          <cell r="AQ95">
            <v>504240</v>
          </cell>
          <cell r="AR95">
            <v>126060</v>
          </cell>
          <cell r="AS95">
            <v>11500</v>
          </cell>
          <cell r="AT95">
            <v>630300</v>
          </cell>
          <cell r="AU95" t="str">
            <v>Male</v>
          </cell>
          <cell r="AV95" t="str">
            <v/>
          </cell>
          <cell r="AW95" t="str">
            <v/>
          </cell>
          <cell r="AX95" t="str">
            <v/>
          </cell>
          <cell r="AY95" t="str">
            <v/>
          </cell>
          <cell r="AZ95" t="str">
            <v/>
          </cell>
          <cell r="BA95" t="str">
            <v>Family Member</v>
          </cell>
          <cell r="BB95" t="str">
            <v>100024935568</v>
          </cell>
        </row>
        <row r="96">
          <cell r="C96" t="str">
            <v>G00016605</v>
          </cell>
          <cell r="D96" t="str">
            <v>829042c1-ad17-4465-a76b-06899da24bb8</v>
          </cell>
          <cell r="E96">
            <v>44056.308564814812</v>
          </cell>
          <cell r="F96" t="str">
            <v>EGCAI1</v>
          </cell>
          <cell r="G96" t="str">
            <v/>
          </cell>
          <cell r="H96" t="str">
            <v>935_935</v>
          </cell>
          <cell r="I96" t="str">
            <v/>
          </cell>
          <cell r="J96" t="str">
            <v>Sayyed, Ulfath</v>
          </cell>
          <cell r="K96" t="str">
            <v>G00009099</v>
          </cell>
          <cell r="L96" t="str">
            <v>YES</v>
          </cell>
          <cell r="M96" t="str">
            <v/>
          </cell>
          <cell r="N96" t="str">
            <v/>
          </cell>
          <cell r="O96" t="str">
            <v>Rana</v>
          </cell>
          <cell r="P96" t="str">
            <v/>
          </cell>
          <cell r="Q96" t="str">
            <v>Ali</v>
          </cell>
          <cell r="R96" t="str">
            <v/>
          </cell>
          <cell r="S96">
            <v>31221</v>
          </cell>
          <cell r="T96">
            <v>42401</v>
          </cell>
          <cell r="U96"/>
          <cell r="V96" t="str">
            <v>en-us</v>
          </cell>
          <cell r="W96" t="str">
            <v>EET</v>
          </cell>
          <cell r="X96" t="str">
            <v/>
          </cell>
          <cell r="Y96" t="str">
            <v>EGY</v>
          </cell>
          <cell r="Z96" t="str">
            <v>EGP</v>
          </cell>
          <cell r="AA96" t="str">
            <v>manager_1</v>
          </cell>
          <cell r="AB96" t="str">
            <v>Inside Sales</v>
          </cell>
          <cell r="AC96" t="str">
            <v/>
          </cell>
          <cell r="AD96" t="str">
            <v/>
          </cell>
          <cell r="AE96" t="str">
            <v>Employee</v>
          </cell>
          <cell r="AF96" t="str">
            <v>Useraccount &amp; eMail</v>
          </cell>
          <cell r="AG96" t="str">
            <v>Working</v>
          </cell>
          <cell r="AH96" t="str">
            <v>indirect</v>
          </cell>
          <cell r="AI96" t="str">
            <v>Full time</v>
          </cell>
          <cell r="AJ96" t="str">
            <v>Permanent</v>
          </cell>
          <cell r="AK96"/>
          <cell r="AL96" t="str">
            <v>No</v>
          </cell>
          <cell r="AM96" t="str">
            <v>No</v>
          </cell>
          <cell r="AN96">
            <v>40</v>
          </cell>
          <cell r="AO96">
            <v>21</v>
          </cell>
          <cell r="AP96" t="str">
            <v/>
          </cell>
          <cell r="AQ96">
            <v>448800</v>
          </cell>
          <cell r="AR96">
            <v>93500</v>
          </cell>
          <cell r="AS96"/>
          <cell r="AT96">
            <v>542300</v>
          </cell>
          <cell r="AU96" t="str">
            <v>Female</v>
          </cell>
          <cell r="AV96" t="str">
            <v/>
          </cell>
          <cell r="AW96" t="str">
            <v/>
          </cell>
          <cell r="AX96" t="str">
            <v/>
          </cell>
          <cell r="AY96" t="str">
            <v/>
          </cell>
          <cell r="AZ96" t="str">
            <v/>
          </cell>
          <cell r="BA96" t="str">
            <v>Family Member</v>
          </cell>
          <cell r="BB96" t="str">
            <v>100026646531</v>
          </cell>
        </row>
        <row r="97">
          <cell r="C97" t="str">
            <v>G00016607</v>
          </cell>
          <cell r="D97" t="str">
            <v>95cc1802-6d01-4adc-b511-aa18d639bc59</v>
          </cell>
          <cell r="E97">
            <v>44056.308564814812</v>
          </cell>
          <cell r="F97" t="str">
            <v>EGCAI1</v>
          </cell>
          <cell r="G97" t="str">
            <v/>
          </cell>
          <cell r="H97" t="str">
            <v>935_935</v>
          </cell>
          <cell r="I97" t="str">
            <v/>
          </cell>
          <cell r="J97" t="str">
            <v>Ali, Rana</v>
          </cell>
          <cell r="K97" t="str">
            <v>G00016605</v>
          </cell>
          <cell r="L97" t="str">
            <v>YES</v>
          </cell>
          <cell r="M97" t="str">
            <v/>
          </cell>
          <cell r="N97" t="str">
            <v/>
          </cell>
          <cell r="O97" t="str">
            <v>Fayrouz</v>
          </cell>
          <cell r="P97" t="str">
            <v/>
          </cell>
          <cell r="Q97" t="str">
            <v>Fathy</v>
          </cell>
          <cell r="R97" t="str">
            <v/>
          </cell>
          <cell r="S97">
            <v>31926</v>
          </cell>
          <cell r="T97">
            <v>43200</v>
          </cell>
          <cell r="U97"/>
          <cell r="V97" t="str">
            <v>en-us</v>
          </cell>
          <cell r="W97" t="str">
            <v>EET</v>
          </cell>
          <cell r="X97" t="str">
            <v/>
          </cell>
          <cell r="Y97" t="str">
            <v>EGY</v>
          </cell>
          <cell r="Z97" t="str">
            <v>EGP</v>
          </cell>
          <cell r="AA97" t="str">
            <v>professional</v>
          </cell>
          <cell r="AB97" t="str">
            <v>Inside Sales</v>
          </cell>
          <cell r="AC97" t="str">
            <v/>
          </cell>
          <cell r="AD97" t="str">
            <v/>
          </cell>
          <cell r="AE97" t="str">
            <v>Employee</v>
          </cell>
          <cell r="AF97" t="str">
            <v>No Useraccount</v>
          </cell>
          <cell r="AG97" t="str">
            <v>Working</v>
          </cell>
          <cell r="AH97" t="str">
            <v>indirect</v>
          </cell>
          <cell r="AI97" t="str">
            <v>Full time</v>
          </cell>
          <cell r="AJ97" t="str">
            <v>Permanent</v>
          </cell>
          <cell r="AK97"/>
          <cell r="AL97" t="str">
            <v>No</v>
          </cell>
          <cell r="AM97" t="str">
            <v>No</v>
          </cell>
          <cell r="AN97">
            <v>40</v>
          </cell>
          <cell r="AO97">
            <v>21</v>
          </cell>
          <cell r="AP97" t="str">
            <v/>
          </cell>
          <cell r="AQ97">
            <v>396000</v>
          </cell>
          <cell r="AR97">
            <v>82500</v>
          </cell>
          <cell r="AS97"/>
          <cell r="AT97">
            <v>478500</v>
          </cell>
          <cell r="AU97" t="str">
            <v>Female</v>
          </cell>
          <cell r="AV97" t="str">
            <v/>
          </cell>
          <cell r="AW97" t="str">
            <v/>
          </cell>
          <cell r="AX97" t="str">
            <v/>
          </cell>
          <cell r="AY97" t="str">
            <v/>
          </cell>
          <cell r="AZ97" t="str">
            <v/>
          </cell>
          <cell r="BA97" t="str">
            <v>Family Member</v>
          </cell>
          <cell r="BB97" t="str">
            <v>100030587701</v>
          </cell>
        </row>
        <row r="98">
          <cell r="C98" t="str">
            <v>G00016608</v>
          </cell>
          <cell r="D98" t="str">
            <v>66c617a6-8bcb-4d88-ac45-2dc4a81a972f</v>
          </cell>
          <cell r="E98">
            <v>44056.308564814812</v>
          </cell>
          <cell r="F98" t="str">
            <v>EGCAI1</v>
          </cell>
          <cell r="G98" t="str">
            <v/>
          </cell>
          <cell r="H98" t="str">
            <v>935_935</v>
          </cell>
          <cell r="I98" t="str">
            <v/>
          </cell>
          <cell r="J98" t="str">
            <v>Ali, Rana</v>
          </cell>
          <cell r="K98" t="str">
            <v>G00016605</v>
          </cell>
          <cell r="L98" t="str">
            <v>YES</v>
          </cell>
          <cell r="M98" t="str">
            <v/>
          </cell>
          <cell r="N98" t="str">
            <v/>
          </cell>
          <cell r="O98" t="str">
            <v>Marine</v>
          </cell>
          <cell r="P98" t="str">
            <v/>
          </cell>
          <cell r="Q98" t="str">
            <v>Nabil</v>
          </cell>
          <cell r="R98" t="str">
            <v/>
          </cell>
          <cell r="S98">
            <v>33151</v>
          </cell>
          <cell r="T98">
            <v>43780</v>
          </cell>
          <cell r="U98"/>
          <cell r="V98" t="str">
            <v>en-us</v>
          </cell>
          <cell r="W98" t="str">
            <v>EET</v>
          </cell>
          <cell r="X98" t="str">
            <v/>
          </cell>
          <cell r="Y98" t="str">
            <v>EGY</v>
          </cell>
          <cell r="Z98" t="str">
            <v>EGP</v>
          </cell>
          <cell r="AA98" t="str">
            <v>professional</v>
          </cell>
          <cell r="AB98" t="str">
            <v>Inside Sales</v>
          </cell>
          <cell r="AC98" t="str">
            <v/>
          </cell>
          <cell r="AD98" t="str">
            <v/>
          </cell>
          <cell r="AE98" t="str">
            <v>Employee</v>
          </cell>
          <cell r="AF98" t="str">
            <v>No Useraccount</v>
          </cell>
          <cell r="AG98" t="str">
            <v>Working</v>
          </cell>
          <cell r="AH98" t="str">
            <v>indirect</v>
          </cell>
          <cell r="AI98" t="str">
            <v>Full time</v>
          </cell>
          <cell r="AJ98" t="str">
            <v>Permanent</v>
          </cell>
          <cell r="AK98"/>
          <cell r="AL98" t="str">
            <v>No</v>
          </cell>
          <cell r="AM98" t="str">
            <v>No</v>
          </cell>
          <cell r="AN98">
            <v>40</v>
          </cell>
          <cell r="AO98">
            <v>21</v>
          </cell>
          <cell r="AP98" t="str">
            <v/>
          </cell>
          <cell r="AQ98">
            <v>336600</v>
          </cell>
          <cell r="AR98">
            <v>70125</v>
          </cell>
          <cell r="AS98"/>
          <cell r="AT98">
            <v>406725</v>
          </cell>
          <cell r="AU98" t="str">
            <v>Female</v>
          </cell>
          <cell r="AV98" t="str">
            <v/>
          </cell>
          <cell r="AW98" t="str">
            <v/>
          </cell>
          <cell r="AX98" t="str">
            <v/>
          </cell>
          <cell r="AY98" t="str">
            <v/>
          </cell>
          <cell r="AZ98" t="str">
            <v/>
          </cell>
          <cell r="BA98" t="str">
            <v>Spouse/Domestic Partner</v>
          </cell>
          <cell r="BB98" t="str">
            <v>100044796524</v>
          </cell>
        </row>
        <row r="99">
          <cell r="C99" t="str">
            <v>G00016610</v>
          </cell>
          <cell r="D99" t="str">
            <v>a87e76a0-144c-452d-99fa-a66737b37e28</v>
          </cell>
          <cell r="E99">
            <v>44056.308564814812</v>
          </cell>
          <cell r="F99" t="str">
            <v>EGCAI1</v>
          </cell>
          <cell r="G99" t="str">
            <v/>
          </cell>
          <cell r="H99" t="str">
            <v>935_935</v>
          </cell>
          <cell r="I99" t="str">
            <v/>
          </cell>
          <cell r="J99" t="str">
            <v>Butun, Ebru</v>
          </cell>
          <cell r="K99" t="str">
            <v>G00018586</v>
          </cell>
          <cell r="L99" t="str">
            <v>YES</v>
          </cell>
          <cell r="M99" t="str">
            <v/>
          </cell>
          <cell r="N99" t="str">
            <v/>
          </cell>
          <cell r="O99" t="str">
            <v>Arwa</v>
          </cell>
          <cell r="P99" t="str">
            <v/>
          </cell>
          <cell r="Q99" t="str">
            <v>Ibrahim</v>
          </cell>
          <cell r="R99" t="str">
            <v/>
          </cell>
          <cell r="S99">
            <v>33274</v>
          </cell>
          <cell r="T99">
            <v>43289</v>
          </cell>
          <cell r="U99"/>
          <cell r="V99" t="str">
            <v>en-us</v>
          </cell>
          <cell r="W99" t="str">
            <v>EET</v>
          </cell>
          <cell r="X99" t="str">
            <v/>
          </cell>
          <cell r="Y99" t="str">
            <v>EGY</v>
          </cell>
          <cell r="Z99" t="str">
            <v>EGP</v>
          </cell>
          <cell r="AA99" t="str">
            <v>professional</v>
          </cell>
          <cell r="AB99" t="str">
            <v>Assistant</v>
          </cell>
          <cell r="AC99" t="str">
            <v/>
          </cell>
          <cell r="AD99" t="str">
            <v/>
          </cell>
          <cell r="AE99" t="str">
            <v>Employee</v>
          </cell>
          <cell r="AF99" t="str">
            <v>No Useraccount</v>
          </cell>
          <cell r="AG99" t="str">
            <v>Working</v>
          </cell>
          <cell r="AH99" t="str">
            <v>indirect</v>
          </cell>
          <cell r="AI99" t="str">
            <v>Full time</v>
          </cell>
          <cell r="AJ99" t="str">
            <v>Permanent</v>
          </cell>
          <cell r="AK99"/>
          <cell r="AL99" t="str">
            <v>No</v>
          </cell>
          <cell r="AM99" t="str">
            <v/>
          </cell>
          <cell r="AN99">
            <v>40</v>
          </cell>
          <cell r="AO99">
            <v>21</v>
          </cell>
          <cell r="AP99" t="str">
            <v/>
          </cell>
          <cell r="AQ99">
            <v>165000</v>
          </cell>
          <cell r="AR99">
            <v>27500</v>
          </cell>
          <cell r="AS99"/>
          <cell r="AT99">
            <v>192500</v>
          </cell>
          <cell r="AU99" t="str">
            <v>Female</v>
          </cell>
          <cell r="AV99" t="str">
            <v/>
          </cell>
          <cell r="AW99" t="str">
            <v/>
          </cell>
          <cell r="AX99" t="str">
            <v/>
          </cell>
          <cell r="AY99" t="str">
            <v/>
          </cell>
          <cell r="AZ99" t="str">
            <v/>
          </cell>
          <cell r="BA99" t="str">
            <v>Spouse/Domestic Partner</v>
          </cell>
          <cell r="BB99" t="str">
            <v>100037960793</v>
          </cell>
        </row>
        <row r="100">
          <cell r="C100" t="str">
            <v>G00016611</v>
          </cell>
          <cell r="D100" t="str">
            <v>14a7a091-7c62-4b96-894f-28ceeb07cefe</v>
          </cell>
          <cell r="E100">
            <v>44056.308564814812</v>
          </cell>
          <cell r="F100" t="str">
            <v>EGCAI1</v>
          </cell>
          <cell r="G100" t="str">
            <v/>
          </cell>
          <cell r="H100" t="str">
            <v>935_935</v>
          </cell>
          <cell r="I100" t="str">
            <v/>
          </cell>
          <cell r="J100" t="str">
            <v>Mahgoub, Ahmed</v>
          </cell>
          <cell r="K100" t="str">
            <v>G00016593</v>
          </cell>
          <cell r="L100" t="str">
            <v>YES</v>
          </cell>
          <cell r="M100" t="str">
            <v/>
          </cell>
          <cell r="N100" t="str">
            <v/>
          </cell>
          <cell r="O100" t="str">
            <v>Ayman</v>
          </cell>
          <cell r="P100" t="str">
            <v/>
          </cell>
          <cell r="Q100" t="str">
            <v>Rabie</v>
          </cell>
          <cell r="R100" t="str">
            <v/>
          </cell>
          <cell r="S100">
            <v>31747</v>
          </cell>
          <cell r="T100">
            <v>40787</v>
          </cell>
          <cell r="U100"/>
          <cell r="V100" t="str">
            <v>ar-AE</v>
          </cell>
          <cell r="W100" t="str">
            <v>EET</v>
          </cell>
          <cell r="X100" t="str">
            <v/>
          </cell>
          <cell r="Y100" t="str">
            <v>EGY</v>
          </cell>
          <cell r="Z100" t="str">
            <v>EGP</v>
          </cell>
          <cell r="AA100" t="str">
            <v>vocational</v>
          </cell>
          <cell r="AB100" t="str">
            <v>Operator</v>
          </cell>
          <cell r="AC100" t="str">
            <v/>
          </cell>
          <cell r="AD100" t="str">
            <v/>
          </cell>
          <cell r="AE100" t="str">
            <v>Employee</v>
          </cell>
          <cell r="AF100" t="str">
            <v>No Useraccount</v>
          </cell>
          <cell r="AG100" t="str">
            <v>Working</v>
          </cell>
          <cell r="AH100" t="str">
            <v>indirect</v>
          </cell>
          <cell r="AI100" t="str">
            <v>Full time</v>
          </cell>
          <cell r="AJ100" t="str">
            <v>Permanent</v>
          </cell>
          <cell r="AK100"/>
          <cell r="AL100" t="str">
            <v>No</v>
          </cell>
          <cell r="AM100" t="str">
            <v/>
          </cell>
          <cell r="AN100">
            <v>40</v>
          </cell>
          <cell r="AO100">
            <v>21</v>
          </cell>
          <cell r="AP100" t="str">
            <v/>
          </cell>
          <cell r="AQ100">
            <v>198000</v>
          </cell>
          <cell r="AR100">
            <v>33000</v>
          </cell>
          <cell r="AS100"/>
          <cell r="AT100">
            <v>231000</v>
          </cell>
          <cell r="AU100" t="str">
            <v>Male</v>
          </cell>
          <cell r="AV100" t="str">
            <v/>
          </cell>
          <cell r="AW100" t="str">
            <v/>
          </cell>
          <cell r="AX100" t="str">
            <v/>
          </cell>
          <cell r="AY100" t="str">
            <v/>
          </cell>
          <cell r="AZ100" t="str">
            <v/>
          </cell>
          <cell r="BA100" t="str">
            <v>Family Member</v>
          </cell>
          <cell r="BB100" t="str">
            <v>100015429598</v>
          </cell>
        </row>
        <row r="101">
          <cell r="C101" t="str">
            <v>G00016612</v>
          </cell>
          <cell r="D101" t="str">
            <v>6fcb1541-ee44-48ff-a03b-1ab432e9aa53</v>
          </cell>
          <cell r="E101">
            <v>44056.308564814812</v>
          </cell>
          <cell r="F101" t="str">
            <v>EGCAI1</v>
          </cell>
          <cell r="G101" t="str">
            <v/>
          </cell>
          <cell r="H101" t="str">
            <v>935_935</v>
          </cell>
          <cell r="I101" t="str">
            <v/>
          </cell>
          <cell r="J101" t="str">
            <v>Kamal, Hossam</v>
          </cell>
          <cell r="K101" t="str">
            <v>G00016591</v>
          </cell>
          <cell r="L101" t="str">
            <v>YES</v>
          </cell>
          <cell r="M101" t="str">
            <v/>
          </cell>
          <cell r="N101" t="str">
            <v/>
          </cell>
          <cell r="O101" t="str">
            <v>Reda</v>
          </cell>
          <cell r="P101" t="str">
            <v/>
          </cell>
          <cell r="Q101" t="str">
            <v>Mohamed</v>
          </cell>
          <cell r="R101" t="str">
            <v/>
          </cell>
          <cell r="S101">
            <v>31328</v>
          </cell>
          <cell r="T101">
            <v>40664</v>
          </cell>
          <cell r="U101"/>
          <cell r="V101" t="str">
            <v>ar-AE</v>
          </cell>
          <cell r="W101" t="str">
            <v>EET</v>
          </cell>
          <cell r="X101" t="str">
            <v/>
          </cell>
          <cell r="Y101" t="str">
            <v>EGY</v>
          </cell>
          <cell r="Z101" t="str">
            <v>EGP</v>
          </cell>
          <cell r="AA101" t="str">
            <v>worker</v>
          </cell>
          <cell r="AB101" t="str">
            <v>Cleaner</v>
          </cell>
          <cell r="AC101" t="str">
            <v/>
          </cell>
          <cell r="AD101" t="str">
            <v/>
          </cell>
          <cell r="AE101" t="str">
            <v>Employee</v>
          </cell>
          <cell r="AF101" t="str">
            <v>No Useraccount</v>
          </cell>
          <cell r="AG101" t="str">
            <v>Working</v>
          </cell>
          <cell r="AH101" t="str">
            <v>indirect</v>
          </cell>
          <cell r="AI101" t="str">
            <v>Full time</v>
          </cell>
          <cell r="AJ101" t="str">
            <v>Permanent</v>
          </cell>
          <cell r="AK101"/>
          <cell r="AL101" t="str">
            <v>No</v>
          </cell>
          <cell r="AM101" t="str">
            <v/>
          </cell>
          <cell r="AN101">
            <v>40</v>
          </cell>
          <cell r="AO101">
            <v>21</v>
          </cell>
          <cell r="AP101" t="str">
            <v/>
          </cell>
          <cell r="AQ101">
            <v>118800</v>
          </cell>
          <cell r="AR101">
            <v>19800</v>
          </cell>
          <cell r="AS101"/>
          <cell r="AT101">
            <v>138600</v>
          </cell>
          <cell r="AU101" t="str">
            <v>Male</v>
          </cell>
          <cell r="AV101" t="str">
            <v/>
          </cell>
          <cell r="AW101" t="str">
            <v/>
          </cell>
          <cell r="AX101" t="str">
            <v/>
          </cell>
          <cell r="AY101" t="str">
            <v/>
          </cell>
          <cell r="AZ101" t="str">
            <v/>
          </cell>
          <cell r="BA101" t="str">
            <v>Family Member</v>
          </cell>
          <cell r="BB101" t="str">
            <v>100022724171</v>
          </cell>
        </row>
        <row r="102">
          <cell r="C102" t="str">
            <v>G00016613</v>
          </cell>
          <cell r="D102" t="str">
            <v>b8bada7e-4e9b-475d-a90c-a5889ff25517</v>
          </cell>
          <cell r="E102">
            <v>44056.308564814812</v>
          </cell>
          <cell r="F102" t="str">
            <v>EGCAI1</v>
          </cell>
          <cell r="G102" t="str">
            <v/>
          </cell>
          <cell r="H102" t="str">
            <v>935_935</v>
          </cell>
          <cell r="I102" t="str">
            <v/>
          </cell>
          <cell r="J102" t="str">
            <v>Mohsen, Samar</v>
          </cell>
          <cell r="K102" t="str">
            <v>G00016603</v>
          </cell>
          <cell r="L102" t="str">
            <v>YES</v>
          </cell>
          <cell r="M102" t="str">
            <v/>
          </cell>
          <cell r="N102" t="str">
            <v/>
          </cell>
          <cell r="O102" t="str">
            <v>Salah</v>
          </cell>
          <cell r="P102" t="str">
            <v/>
          </cell>
          <cell r="Q102" t="str">
            <v>Atef</v>
          </cell>
          <cell r="R102" t="str">
            <v/>
          </cell>
          <cell r="S102">
            <v>31210</v>
          </cell>
          <cell r="T102">
            <v>40179</v>
          </cell>
          <cell r="U102"/>
          <cell r="V102" t="str">
            <v>ar-AE</v>
          </cell>
          <cell r="W102" t="str">
            <v>EET</v>
          </cell>
          <cell r="X102" t="str">
            <v/>
          </cell>
          <cell r="Y102" t="str">
            <v>EGY</v>
          </cell>
          <cell r="Z102" t="str">
            <v>EGP</v>
          </cell>
          <cell r="AA102" t="str">
            <v>vocational</v>
          </cell>
          <cell r="AB102" t="str">
            <v>Operator</v>
          </cell>
          <cell r="AC102" t="str">
            <v/>
          </cell>
          <cell r="AD102" t="str">
            <v/>
          </cell>
          <cell r="AE102" t="str">
            <v>Employee</v>
          </cell>
          <cell r="AF102" t="str">
            <v>No Useraccount</v>
          </cell>
          <cell r="AG102" t="str">
            <v>Working</v>
          </cell>
          <cell r="AH102" t="str">
            <v>indirect</v>
          </cell>
          <cell r="AI102" t="str">
            <v>Full time</v>
          </cell>
          <cell r="AJ102" t="str">
            <v>Permanent</v>
          </cell>
          <cell r="AK102"/>
          <cell r="AL102" t="str">
            <v>No</v>
          </cell>
          <cell r="AM102" t="str">
            <v/>
          </cell>
          <cell r="AN102">
            <v>40</v>
          </cell>
          <cell r="AO102">
            <v>21</v>
          </cell>
          <cell r="AP102" t="str">
            <v/>
          </cell>
          <cell r="AQ102">
            <v>165000</v>
          </cell>
          <cell r="AR102">
            <v>34375</v>
          </cell>
          <cell r="AS102"/>
          <cell r="AT102">
            <v>199375</v>
          </cell>
          <cell r="AU102" t="str">
            <v>Male</v>
          </cell>
          <cell r="AV102" t="str">
            <v/>
          </cell>
          <cell r="AW102" t="str">
            <v/>
          </cell>
          <cell r="AX102" t="str">
            <v/>
          </cell>
          <cell r="AY102" t="str">
            <v/>
          </cell>
          <cell r="AZ102" t="str">
            <v/>
          </cell>
          <cell r="BA102" t="str">
            <v>Family Member</v>
          </cell>
          <cell r="BB102" t="str">
            <v>100010575812</v>
          </cell>
        </row>
        <row r="103">
          <cell r="C103" t="str">
            <v>G00016591</v>
          </cell>
          <cell r="D103" t="str">
            <v>63e11086-fbc3-4417-b279-9d3170d48985</v>
          </cell>
          <cell r="E103">
            <v>44056.308564814812</v>
          </cell>
          <cell r="F103" t="str">
            <v>EGCAI1</v>
          </cell>
          <cell r="G103" t="str">
            <v/>
          </cell>
          <cell r="H103" t="str">
            <v>935_935</v>
          </cell>
          <cell r="I103" t="str">
            <v/>
          </cell>
          <cell r="J103" t="str">
            <v>Reppe, Tino</v>
          </cell>
          <cell r="K103" t="str">
            <v>G00000112</v>
          </cell>
          <cell r="L103" t="str">
            <v>YES</v>
          </cell>
          <cell r="M103" t="str">
            <v/>
          </cell>
          <cell r="N103" t="str">
            <v/>
          </cell>
          <cell r="O103" t="str">
            <v>Hossam</v>
          </cell>
          <cell r="P103" t="str">
            <v/>
          </cell>
          <cell r="Q103" t="str">
            <v>Kamal</v>
          </cell>
          <cell r="R103" t="str">
            <v/>
          </cell>
          <cell r="S103">
            <v>26999</v>
          </cell>
          <cell r="T103">
            <v>41883</v>
          </cell>
          <cell r="U103"/>
          <cell r="V103" t="str">
            <v>en-us</v>
          </cell>
          <cell r="W103" t="str">
            <v>EET</v>
          </cell>
          <cell r="X103" t="str">
            <v/>
          </cell>
          <cell r="Y103" t="str">
            <v>EGY</v>
          </cell>
          <cell r="Z103" t="str">
            <v>EGP</v>
          </cell>
          <cell r="AA103" t="str">
            <v>manager_1</v>
          </cell>
          <cell r="AB103" t="str">
            <v>Sales Manager</v>
          </cell>
          <cell r="AC103" t="str">
            <v/>
          </cell>
          <cell r="AD103" t="str">
            <v/>
          </cell>
          <cell r="AE103" t="str">
            <v>Employee</v>
          </cell>
          <cell r="AF103" t="str">
            <v>No Useraccount</v>
          </cell>
          <cell r="AG103" t="str">
            <v>Working</v>
          </cell>
          <cell r="AH103" t="str">
            <v>indirect</v>
          </cell>
          <cell r="AI103" t="str">
            <v>Full time</v>
          </cell>
          <cell r="AJ103" t="str">
            <v>Permanent</v>
          </cell>
          <cell r="AK103"/>
          <cell r="AL103" t="str">
            <v>No</v>
          </cell>
          <cell r="AM103" t="str">
            <v>No</v>
          </cell>
          <cell r="AN103">
            <v>40</v>
          </cell>
          <cell r="AO103">
            <v>21</v>
          </cell>
          <cell r="AP103" t="str">
            <v/>
          </cell>
          <cell r="AQ103">
            <v>3168000</v>
          </cell>
          <cell r="AR103">
            <v>1056000</v>
          </cell>
          <cell r="AS103">
            <v>46200</v>
          </cell>
          <cell r="AT103">
            <v>4224000</v>
          </cell>
          <cell r="AU103" t="str">
            <v>Male</v>
          </cell>
          <cell r="AV103" t="str">
            <v/>
          </cell>
          <cell r="AW103" t="str">
            <v/>
          </cell>
          <cell r="AX103" t="str">
            <v/>
          </cell>
          <cell r="AY103" t="str">
            <v/>
          </cell>
          <cell r="AZ103" t="str">
            <v/>
          </cell>
          <cell r="BA103" t="str">
            <v>Spouse/Domestic Partner</v>
          </cell>
          <cell r="BB103" t="str">
            <v>100007491861</v>
          </cell>
        </row>
        <row r="104">
          <cell r="C104" t="str">
            <v>G00015581</v>
          </cell>
          <cell r="D104" t="str">
            <v>4f7c895d-39fd-4c65-86b5-5d6c030e16c9</v>
          </cell>
          <cell r="E104">
            <v>43880.000266203708</v>
          </cell>
          <cell r="F104" t="str">
            <v>KWKWA1</v>
          </cell>
          <cell r="G104" t="str">
            <v/>
          </cell>
          <cell r="H104" t="str">
            <v>091_091</v>
          </cell>
          <cell r="I104" t="str">
            <v/>
          </cell>
          <cell r="J104" t="str">
            <v>Syed, Shazad</v>
          </cell>
          <cell r="K104" t="str">
            <v>G00009086</v>
          </cell>
          <cell r="L104" t="str">
            <v>YES</v>
          </cell>
          <cell r="M104" t="str">
            <v/>
          </cell>
          <cell r="N104" t="str">
            <v/>
          </cell>
          <cell r="O104" t="str">
            <v>Arifulla</v>
          </cell>
          <cell r="P104" t="str">
            <v/>
          </cell>
          <cell r="Q104" t="str">
            <v>Sharief</v>
          </cell>
          <cell r="R104" t="str">
            <v/>
          </cell>
          <cell r="S104">
            <v>31906</v>
          </cell>
          <cell r="T104">
            <v>43597</v>
          </cell>
          <cell r="U104"/>
          <cell r="V104" t="str">
            <v>en-us</v>
          </cell>
          <cell r="W104" t="str">
            <v>GST</v>
          </cell>
          <cell r="X104" t="str">
            <v/>
          </cell>
          <cell r="Y104" t="str">
            <v>KWT</v>
          </cell>
          <cell r="Z104" t="str">
            <v>AED</v>
          </cell>
          <cell r="AA104" t="str">
            <v>professional_jr</v>
          </cell>
          <cell r="AB104" t="str">
            <v>Assistant</v>
          </cell>
          <cell r="AC104" t="str">
            <v/>
          </cell>
          <cell r="AD104" t="str">
            <v/>
          </cell>
          <cell r="AE104" t="str">
            <v>Employee</v>
          </cell>
          <cell r="AF104" t="str">
            <v>Useraccount &amp; eMail</v>
          </cell>
          <cell r="AG104" t="str">
            <v>Working</v>
          </cell>
          <cell r="AH104" t="str">
            <v>indirect</v>
          </cell>
          <cell r="AI104" t="str">
            <v>Full time</v>
          </cell>
          <cell r="AJ104" t="str">
            <v>Permanent</v>
          </cell>
          <cell r="AK104"/>
          <cell r="AL104" t="str">
            <v>No</v>
          </cell>
          <cell r="AM104" t="str">
            <v>No</v>
          </cell>
          <cell r="AN104">
            <v>40</v>
          </cell>
          <cell r="AO104">
            <v>22</v>
          </cell>
          <cell r="AP104" t="str">
            <v/>
          </cell>
          <cell r="AQ104">
            <v>154537.89000000001</v>
          </cell>
          <cell r="AR104">
            <v>19317.240000000002</v>
          </cell>
          <cell r="AS104">
            <v>7726.89</v>
          </cell>
          <cell r="AT104">
            <v>173855.1</v>
          </cell>
          <cell r="AU104" t="str">
            <v>Male</v>
          </cell>
          <cell r="AV104" t="str">
            <v/>
          </cell>
          <cell r="AW104" t="str">
            <v/>
          </cell>
          <cell r="AX104" t="str">
            <v/>
          </cell>
          <cell r="AY104" t="str">
            <v/>
          </cell>
          <cell r="AZ104" t="str">
            <v/>
          </cell>
          <cell r="BA104" t="str">
            <v/>
          </cell>
          <cell r="BB104" t="str">
            <v/>
          </cell>
        </row>
        <row r="105">
          <cell r="C105" t="str">
            <v>G00019983</v>
          </cell>
          <cell r="D105" t="str">
            <v>d0401d04-bf46-4220-a759-8a11ab571d0c</v>
          </cell>
          <cell r="E105">
            <v>44797.634861111117</v>
          </cell>
          <cell r="F105" t="str">
            <v>NGLAG1</v>
          </cell>
          <cell r="G105" t="str">
            <v/>
          </cell>
          <cell r="H105" t="str">
            <v>935_935</v>
          </cell>
          <cell r="I105" t="str">
            <v/>
          </cell>
          <cell r="J105" t="str">
            <v>Farag, Ahmed</v>
          </cell>
          <cell r="K105" t="str">
            <v>G00016594</v>
          </cell>
          <cell r="L105" t="str">
            <v>YES</v>
          </cell>
          <cell r="M105" t="str">
            <v/>
          </cell>
          <cell r="N105" t="str">
            <v/>
          </cell>
          <cell r="O105" t="str">
            <v>Pelumi</v>
          </cell>
          <cell r="P105" t="str">
            <v/>
          </cell>
          <cell r="Q105" t="str">
            <v>Jimoh</v>
          </cell>
          <cell r="R105" t="str">
            <v/>
          </cell>
          <cell r="S105">
            <v>35607</v>
          </cell>
          <cell r="T105">
            <v>44697</v>
          </cell>
          <cell r="U105"/>
          <cell r="V105" t="str">
            <v>en-us</v>
          </cell>
          <cell r="W105" t="str">
            <v>WAT</v>
          </cell>
          <cell r="X105" t="str">
            <v/>
          </cell>
          <cell r="Y105" t="str">
            <v>NGA</v>
          </cell>
          <cell r="Z105" t="str">
            <v>NGN</v>
          </cell>
          <cell r="AA105" t="str">
            <v>professional_jr</v>
          </cell>
          <cell r="AB105" t="str">
            <v>Assistant</v>
          </cell>
          <cell r="AC105" t="str">
            <v/>
          </cell>
          <cell r="AD105" t="str">
            <v/>
          </cell>
          <cell r="AE105" t="str">
            <v>Employee</v>
          </cell>
          <cell r="AF105" t="str">
            <v>No Useraccount</v>
          </cell>
          <cell r="AG105" t="str">
            <v>Working</v>
          </cell>
          <cell r="AH105" t="str">
            <v>indirect</v>
          </cell>
          <cell r="AI105" t="str">
            <v>Full time</v>
          </cell>
          <cell r="AJ105" t="str">
            <v>Permanent</v>
          </cell>
          <cell r="AK105"/>
          <cell r="AL105" t="str">
            <v>No</v>
          </cell>
          <cell r="AM105" t="str">
            <v>No</v>
          </cell>
          <cell r="AN105">
            <v>40</v>
          </cell>
          <cell r="AO105">
            <v>21</v>
          </cell>
          <cell r="AP105" t="str">
            <v/>
          </cell>
          <cell r="AQ105">
            <v>3600000</v>
          </cell>
          <cell r="AR105">
            <v>600000</v>
          </cell>
          <cell r="AS105"/>
          <cell r="AT105">
            <v>4200000</v>
          </cell>
          <cell r="AU105" t="str">
            <v>Female</v>
          </cell>
          <cell r="AV105" t="str">
            <v/>
          </cell>
          <cell r="AW105" t="str">
            <v/>
          </cell>
          <cell r="AX105" t="str">
            <v/>
          </cell>
          <cell r="AY105" t="str">
            <v/>
          </cell>
          <cell r="AZ105" t="str">
            <v/>
          </cell>
          <cell r="BA105" t="str">
            <v/>
          </cell>
          <cell r="BB105" t="str">
            <v/>
          </cell>
        </row>
        <row r="106">
          <cell r="C106" t="str">
            <v>G00019067</v>
          </cell>
          <cell r="D106" t="str">
            <v>3d43402f-8b02-40c9-869d-5ff5701c6473</v>
          </cell>
          <cell r="E106">
            <v>44508.320486111108</v>
          </cell>
          <cell r="F106" t="str">
            <v>NGLAG1</v>
          </cell>
          <cell r="G106" t="str">
            <v/>
          </cell>
          <cell r="H106" t="str">
            <v>935_935</v>
          </cell>
          <cell r="I106" t="str">
            <v/>
          </cell>
          <cell r="J106" t="str">
            <v>Farag, Ahmed</v>
          </cell>
          <cell r="K106" t="str">
            <v>G00016594</v>
          </cell>
          <cell r="L106" t="str">
            <v>YES</v>
          </cell>
          <cell r="M106" t="str">
            <v/>
          </cell>
          <cell r="N106" t="str">
            <v/>
          </cell>
          <cell r="O106" t="str">
            <v>Kingsley</v>
          </cell>
          <cell r="P106" t="str">
            <v/>
          </cell>
          <cell r="Q106" t="str">
            <v>Akporeha</v>
          </cell>
          <cell r="R106" t="str">
            <v/>
          </cell>
          <cell r="S106">
            <v>32509</v>
          </cell>
          <cell r="T106">
            <v>44501</v>
          </cell>
          <cell r="U106"/>
          <cell r="V106" t="str">
            <v>en-us</v>
          </cell>
          <cell r="W106" t="str">
            <v>WAT</v>
          </cell>
          <cell r="X106" t="str">
            <v/>
          </cell>
          <cell r="Y106" t="str">
            <v>NGA</v>
          </cell>
          <cell r="Z106" t="str">
            <v>NGN</v>
          </cell>
          <cell r="AA106" t="str">
            <v>professional_sen</v>
          </cell>
          <cell r="AB106" t="str">
            <v>Outside Sales</v>
          </cell>
          <cell r="AC106" t="str">
            <v/>
          </cell>
          <cell r="AD106" t="str">
            <v/>
          </cell>
          <cell r="AE106" t="str">
            <v>Employee</v>
          </cell>
          <cell r="AF106" t="str">
            <v>Useraccount &amp; eMail</v>
          </cell>
          <cell r="AG106" t="str">
            <v>Working</v>
          </cell>
          <cell r="AH106" t="str">
            <v>indirect</v>
          </cell>
          <cell r="AI106" t="str">
            <v>Full time</v>
          </cell>
          <cell r="AJ106" t="str">
            <v>Permanent</v>
          </cell>
          <cell r="AK106"/>
          <cell r="AL106" t="str">
            <v>No</v>
          </cell>
          <cell r="AM106" t="str">
            <v>No</v>
          </cell>
          <cell r="AN106">
            <v>40</v>
          </cell>
          <cell r="AO106">
            <v>21</v>
          </cell>
          <cell r="AP106" t="str">
            <v/>
          </cell>
          <cell r="AQ106">
            <v>8400000</v>
          </cell>
          <cell r="AR106">
            <v>2000000</v>
          </cell>
          <cell r="AS106"/>
          <cell r="AT106">
            <v>10400000</v>
          </cell>
          <cell r="AU106" t="str">
            <v>Male</v>
          </cell>
          <cell r="AV106" t="str">
            <v/>
          </cell>
          <cell r="AW106" t="str">
            <v/>
          </cell>
          <cell r="AX106" t="str">
            <v/>
          </cell>
          <cell r="AY106" t="str">
            <v/>
          </cell>
          <cell r="AZ106" t="str">
            <v/>
          </cell>
          <cell r="BA106" t="str">
            <v/>
          </cell>
          <cell r="BB106" t="str">
            <v/>
          </cell>
        </row>
        <row r="107">
          <cell r="C107" t="str">
            <v>G00016617</v>
          </cell>
          <cell r="D107" t="str">
            <v>3f14906f-387d-420a-9fbc-65321076d2bb</v>
          </cell>
          <cell r="E107">
            <v>44056.308564814812</v>
          </cell>
          <cell r="F107" t="str">
            <v>NGLAG1</v>
          </cell>
          <cell r="G107" t="str">
            <v/>
          </cell>
          <cell r="H107" t="str">
            <v>935_935</v>
          </cell>
          <cell r="I107" t="str">
            <v/>
          </cell>
          <cell r="J107" t="str">
            <v>Farag, Ahmed</v>
          </cell>
          <cell r="K107" t="str">
            <v>G00016594</v>
          </cell>
          <cell r="L107" t="str">
            <v>YES</v>
          </cell>
          <cell r="M107" t="str">
            <v/>
          </cell>
          <cell r="N107" t="str">
            <v/>
          </cell>
          <cell r="O107" t="str">
            <v>Moel</v>
          </cell>
          <cell r="P107" t="str">
            <v/>
          </cell>
          <cell r="Q107" t="str">
            <v>Idu</v>
          </cell>
          <cell r="R107" t="str">
            <v/>
          </cell>
          <cell r="S107">
            <v>32640</v>
          </cell>
          <cell r="T107">
            <v>42917</v>
          </cell>
          <cell r="U107"/>
          <cell r="V107" t="str">
            <v>en-us</v>
          </cell>
          <cell r="W107" t="str">
            <v>WAT</v>
          </cell>
          <cell r="X107" t="str">
            <v/>
          </cell>
          <cell r="Y107" t="str">
            <v>NGA</v>
          </cell>
          <cell r="Z107" t="str">
            <v>NGN</v>
          </cell>
          <cell r="AA107" t="str">
            <v>professional_sen</v>
          </cell>
          <cell r="AB107" t="str">
            <v>Outside Sales</v>
          </cell>
          <cell r="AC107" t="str">
            <v/>
          </cell>
          <cell r="AD107" t="str">
            <v/>
          </cell>
          <cell r="AE107" t="str">
            <v>Employee</v>
          </cell>
          <cell r="AF107" t="str">
            <v>Useraccount &amp; eMail</v>
          </cell>
          <cell r="AG107" t="str">
            <v>Working</v>
          </cell>
          <cell r="AH107" t="str">
            <v>indirect</v>
          </cell>
          <cell r="AI107" t="str">
            <v>Full time</v>
          </cell>
          <cell r="AJ107" t="str">
            <v>Permanent</v>
          </cell>
          <cell r="AK107"/>
          <cell r="AL107" t="str">
            <v>No</v>
          </cell>
          <cell r="AM107" t="str">
            <v>No</v>
          </cell>
          <cell r="AN107">
            <v>40</v>
          </cell>
          <cell r="AO107">
            <v>21</v>
          </cell>
          <cell r="AP107" t="str">
            <v/>
          </cell>
          <cell r="AQ107">
            <v>13200000</v>
          </cell>
          <cell r="AR107">
            <v>4000000</v>
          </cell>
          <cell r="AS107"/>
          <cell r="AT107">
            <v>17200000</v>
          </cell>
          <cell r="AU107" t="str">
            <v>Female</v>
          </cell>
          <cell r="AV107" t="str">
            <v/>
          </cell>
          <cell r="AW107" t="str">
            <v/>
          </cell>
          <cell r="AX107" t="str">
            <v/>
          </cell>
          <cell r="AY107" t="str">
            <v/>
          </cell>
          <cell r="AZ107" t="str">
            <v/>
          </cell>
          <cell r="BA107" t="str">
            <v/>
          </cell>
          <cell r="BB107" t="str">
            <v/>
          </cell>
        </row>
        <row r="108">
          <cell r="C108" t="str">
            <v>G00012757</v>
          </cell>
          <cell r="D108" t="str">
            <v>e28832c1-3cf4-4a2b-a814-5558c2849a66</v>
          </cell>
          <cell r="E108">
            <v>43880.000289351847</v>
          </cell>
          <cell r="F108" t="str">
            <v>OMMCT1</v>
          </cell>
          <cell r="G108" t="str">
            <v/>
          </cell>
          <cell r="H108" t="str">
            <v>71020_831</v>
          </cell>
          <cell r="I108" t="str">
            <v>Hasan Siddiqui, Samdani</v>
          </cell>
          <cell r="J108" t="str">
            <v>Hasan Siddiqui, Samdani</v>
          </cell>
          <cell r="K108" t="str">
            <v>G00009103</v>
          </cell>
          <cell r="L108" t="str">
            <v>NO</v>
          </cell>
          <cell r="M108" t="str">
            <v/>
          </cell>
          <cell r="N108" t="str">
            <v>Outdoor Sales</v>
          </cell>
          <cell r="O108" t="str">
            <v>Vivek</v>
          </cell>
          <cell r="P108" t="str">
            <v/>
          </cell>
          <cell r="Q108" t="str">
            <v>Menon</v>
          </cell>
          <cell r="R108" t="str">
            <v/>
          </cell>
          <cell r="S108">
            <v>32107</v>
          </cell>
          <cell r="T108">
            <v>43337</v>
          </cell>
          <cell r="U108"/>
          <cell r="V108" t="str">
            <v>en-us</v>
          </cell>
          <cell r="W108" t="str">
            <v>GST</v>
          </cell>
          <cell r="X108" t="str">
            <v/>
          </cell>
          <cell r="Y108" t="str">
            <v>OMN</v>
          </cell>
          <cell r="Z108" t="str">
            <v>AED</v>
          </cell>
          <cell r="AA108" t="str">
            <v>professional_sen</v>
          </cell>
          <cell r="AB108" t="str">
            <v>Outside Sales</v>
          </cell>
          <cell r="AC108" t="str">
            <v/>
          </cell>
          <cell r="AD108" t="str">
            <v/>
          </cell>
          <cell r="AE108" t="str">
            <v>Employee</v>
          </cell>
          <cell r="AF108" t="str">
            <v>Useraccount &amp; eMail</v>
          </cell>
          <cell r="AG108" t="str">
            <v>Working</v>
          </cell>
          <cell r="AH108" t="str">
            <v>indirect</v>
          </cell>
          <cell r="AI108" t="str">
            <v>Full time</v>
          </cell>
          <cell r="AJ108" t="str">
            <v>Permanent</v>
          </cell>
          <cell r="AK108"/>
          <cell r="AL108" t="str">
            <v>No</v>
          </cell>
          <cell r="AM108" t="str">
            <v/>
          </cell>
          <cell r="AN108">
            <v>40</v>
          </cell>
          <cell r="AO108">
            <v>22</v>
          </cell>
          <cell r="AP108" t="str">
            <v/>
          </cell>
          <cell r="AQ108">
            <v>188400</v>
          </cell>
          <cell r="AR108">
            <v>28000</v>
          </cell>
          <cell r="AS108">
            <v>113040</v>
          </cell>
          <cell r="AT108">
            <v>216400</v>
          </cell>
          <cell r="AU108" t="str">
            <v>Male</v>
          </cell>
          <cell r="AV108" t="str">
            <v/>
          </cell>
          <cell r="AW108" t="str">
            <v/>
          </cell>
          <cell r="AX108" t="str">
            <v/>
          </cell>
          <cell r="AY108" t="str">
            <v/>
          </cell>
          <cell r="AZ108" t="str">
            <v/>
          </cell>
          <cell r="BA108" t="str">
            <v/>
          </cell>
          <cell r="BB108" t="str">
            <v/>
          </cell>
        </row>
        <row r="109">
          <cell r="C109" t="str">
            <v>G00023434</v>
          </cell>
          <cell r="D109" t="str">
            <v>0b419bb0-9c26-486b-bb92-4a5de3fc45c9</v>
          </cell>
          <cell r="E109">
            <v>45124.538518518515</v>
          </cell>
          <cell r="F109" t="str">
            <v>SAALK1</v>
          </cell>
          <cell r="G109" t="str">
            <v/>
          </cell>
          <cell r="H109" t="str">
            <v>43000_865</v>
          </cell>
          <cell r="I109" t="str">
            <v/>
          </cell>
          <cell r="J109" t="str">
            <v>Jafar, Mohammad</v>
          </cell>
          <cell r="K109" t="str">
            <v>G00020751</v>
          </cell>
          <cell r="L109" t="str">
            <v>YES</v>
          </cell>
          <cell r="M109" t="str">
            <v>No</v>
          </cell>
          <cell r="N109" t="str">
            <v>Human Resources - operational</v>
          </cell>
          <cell r="O109" t="str">
            <v>Nabil</v>
          </cell>
          <cell r="P109" t="str">
            <v/>
          </cell>
          <cell r="Q109" t="str">
            <v>Rahal</v>
          </cell>
          <cell r="R109" t="str">
            <v/>
          </cell>
          <cell r="S109">
            <v>20832</v>
          </cell>
          <cell r="T109">
            <v>45108</v>
          </cell>
          <cell r="U109">
            <v>45108</v>
          </cell>
          <cell r="V109" t="str">
            <v>en-us</v>
          </cell>
          <cell r="W109" t="str">
            <v/>
          </cell>
          <cell r="X109" t="str">
            <v/>
          </cell>
          <cell r="Y109" t="str">
            <v>SAU</v>
          </cell>
          <cell r="Z109" t="str">
            <v>SAR</v>
          </cell>
          <cell r="AA109" t="str">
            <v>vocational</v>
          </cell>
          <cell r="AB109" t="str">
            <v/>
          </cell>
          <cell r="AC109" t="str">
            <v/>
          </cell>
          <cell r="AD109" t="str">
            <v/>
          </cell>
          <cell r="AE109" t="str">
            <v>Employee</v>
          </cell>
          <cell r="AF109" t="str">
            <v>Useraccount &amp; eMail</v>
          </cell>
          <cell r="AG109" t="str">
            <v>Working</v>
          </cell>
          <cell r="AH109" t="str">
            <v>indirect</v>
          </cell>
          <cell r="AI109" t="str">
            <v>Full time</v>
          </cell>
          <cell r="AJ109" t="str">
            <v>Permanent</v>
          </cell>
          <cell r="AK109"/>
          <cell r="AL109" t="str">
            <v>No</v>
          </cell>
          <cell r="AM109" t="str">
            <v>No</v>
          </cell>
          <cell r="AN109"/>
          <cell r="AO109"/>
          <cell r="AP109" t="str">
            <v/>
          </cell>
          <cell r="AQ109">
            <v>144000</v>
          </cell>
          <cell r="AR109"/>
          <cell r="AS109"/>
          <cell r="AT109">
            <v>144000</v>
          </cell>
          <cell r="AU109" t="str">
            <v>Male</v>
          </cell>
          <cell r="AV109" t="str">
            <v/>
          </cell>
          <cell r="AW109" t="str">
            <v/>
          </cell>
          <cell r="AX109" t="str">
            <v/>
          </cell>
          <cell r="AY109" t="str">
            <v/>
          </cell>
          <cell r="AZ109" t="str">
            <v/>
          </cell>
          <cell r="BA109" t="str">
            <v/>
          </cell>
          <cell r="BB109" t="str">
            <v/>
          </cell>
        </row>
        <row r="110">
          <cell r="C110" t="str">
            <v>G00023433</v>
          </cell>
          <cell r="D110" t="str">
            <v>71755ffd-8c6b-480a-9c1e-f228b8813f68</v>
          </cell>
          <cell r="E110">
            <v>45124.535555555558</v>
          </cell>
          <cell r="F110" t="str">
            <v>SAALK1</v>
          </cell>
          <cell r="G110" t="str">
            <v/>
          </cell>
          <cell r="H110" t="str">
            <v>40020_828</v>
          </cell>
          <cell r="I110" t="str">
            <v>Mohammed, Imran</v>
          </cell>
          <cell r="J110" t="str">
            <v>Salian, Sujit</v>
          </cell>
          <cell r="K110" t="str">
            <v>G00009083</v>
          </cell>
          <cell r="L110" t="str">
            <v>YES</v>
          </cell>
          <cell r="M110" t="str">
            <v>No</v>
          </cell>
          <cell r="N110" t="str">
            <v>Finance / Controlling Operative</v>
          </cell>
          <cell r="O110" t="str">
            <v>Sajdah</v>
          </cell>
          <cell r="P110" t="str">
            <v/>
          </cell>
          <cell r="Q110" t="str">
            <v>Alkhabbaz</v>
          </cell>
          <cell r="R110" t="str">
            <v/>
          </cell>
          <cell r="S110">
            <v>35203</v>
          </cell>
          <cell r="T110">
            <v>45165</v>
          </cell>
          <cell r="U110">
            <v>45165</v>
          </cell>
          <cell r="V110" t="str">
            <v>en-us</v>
          </cell>
          <cell r="W110" t="str">
            <v/>
          </cell>
          <cell r="X110" t="str">
            <v>G00020751</v>
          </cell>
          <cell r="Y110" t="str">
            <v>SAU</v>
          </cell>
          <cell r="Z110" t="str">
            <v>SAR</v>
          </cell>
          <cell r="AA110" t="str">
            <v/>
          </cell>
          <cell r="AB110" t="str">
            <v>Accountant</v>
          </cell>
          <cell r="AC110" t="str">
            <v/>
          </cell>
          <cell r="AD110" t="str">
            <v/>
          </cell>
          <cell r="AE110" t="str">
            <v>Employee</v>
          </cell>
          <cell r="AF110" t="str">
            <v>Useraccount &amp; eMail</v>
          </cell>
          <cell r="AG110" t="str">
            <v>Working</v>
          </cell>
          <cell r="AH110" t="str">
            <v>indirect</v>
          </cell>
          <cell r="AI110" t="str">
            <v>Full time</v>
          </cell>
          <cell r="AJ110" t="str">
            <v>Permanent</v>
          </cell>
          <cell r="AK110"/>
          <cell r="AL110" t="str">
            <v>No</v>
          </cell>
          <cell r="AM110" t="str">
            <v>No</v>
          </cell>
          <cell r="AN110"/>
          <cell r="AO110"/>
          <cell r="AP110" t="str">
            <v/>
          </cell>
          <cell r="AQ110">
            <v>108000</v>
          </cell>
          <cell r="AR110"/>
          <cell r="AS110"/>
          <cell r="AT110">
            <v>108000</v>
          </cell>
          <cell r="AU110" t="str">
            <v>Female</v>
          </cell>
          <cell r="AV110" t="str">
            <v/>
          </cell>
          <cell r="AW110" t="str">
            <v/>
          </cell>
          <cell r="AX110" t="str">
            <v/>
          </cell>
          <cell r="AY110" t="str">
            <v/>
          </cell>
          <cell r="AZ110" t="str">
            <v/>
          </cell>
          <cell r="BA110" t="str">
            <v/>
          </cell>
          <cell r="BB110" t="str">
            <v/>
          </cell>
        </row>
        <row r="111">
          <cell r="C111" t="str">
            <v>G00022124</v>
          </cell>
          <cell r="D111" t="str">
            <v>07b1e152-289d-4c2b-a9b2-db283fa23d9d</v>
          </cell>
          <cell r="E111">
            <v>44956.562719907408</v>
          </cell>
          <cell r="F111" t="str">
            <v>SAALK1</v>
          </cell>
          <cell r="G111" t="str">
            <v/>
          </cell>
          <cell r="H111" t="str">
            <v>20020_865</v>
          </cell>
          <cell r="I111" t="str">
            <v/>
          </cell>
          <cell r="J111" t="str">
            <v>Hasan Siddiqui, Samdani</v>
          </cell>
          <cell r="K111" t="str">
            <v>G00009103</v>
          </cell>
          <cell r="L111" t="str">
            <v>YES</v>
          </cell>
          <cell r="M111" t="str">
            <v/>
          </cell>
          <cell r="N111" t="str">
            <v>Production</v>
          </cell>
          <cell r="O111" t="str">
            <v>Mohammed</v>
          </cell>
          <cell r="P111" t="str">
            <v/>
          </cell>
          <cell r="Q111" t="str">
            <v>Nafel</v>
          </cell>
          <cell r="R111" t="str">
            <v/>
          </cell>
          <cell r="S111">
            <v>35789</v>
          </cell>
          <cell r="T111">
            <v>44958</v>
          </cell>
          <cell r="U111"/>
          <cell r="V111" t="str">
            <v>en-us</v>
          </cell>
          <cell r="W111" t="str">
            <v/>
          </cell>
          <cell r="X111" t="str">
            <v/>
          </cell>
          <cell r="Y111" t="str">
            <v>SAU</v>
          </cell>
          <cell r="Z111" t="str">
            <v>SAR</v>
          </cell>
          <cell r="AA111" t="str">
            <v>vocational</v>
          </cell>
          <cell r="AB111" t="str">
            <v/>
          </cell>
          <cell r="AC111" t="str">
            <v/>
          </cell>
          <cell r="AD111" t="str">
            <v/>
          </cell>
          <cell r="AE111" t="str">
            <v>Employee</v>
          </cell>
          <cell r="AF111" t="str">
            <v>Useraccount &amp; eMail</v>
          </cell>
          <cell r="AG111" t="str">
            <v>Working</v>
          </cell>
          <cell r="AH111" t="str">
            <v>indirect</v>
          </cell>
          <cell r="AI111" t="str">
            <v>Full time</v>
          </cell>
          <cell r="AJ111" t="str">
            <v>Permanent</v>
          </cell>
          <cell r="AK111"/>
          <cell r="AL111" t="str">
            <v>No</v>
          </cell>
          <cell r="AM111" t="str">
            <v>No</v>
          </cell>
          <cell r="AN111"/>
          <cell r="AO111"/>
          <cell r="AP111" t="str">
            <v/>
          </cell>
          <cell r="AQ111">
            <v>60000</v>
          </cell>
          <cell r="AR111"/>
          <cell r="AS111"/>
          <cell r="AT111">
            <v>60000</v>
          </cell>
          <cell r="AU111" t="str">
            <v>Male</v>
          </cell>
          <cell r="AV111" t="str">
            <v/>
          </cell>
          <cell r="AW111" t="str">
            <v/>
          </cell>
          <cell r="AX111" t="str">
            <v/>
          </cell>
          <cell r="AY111" t="str">
            <v/>
          </cell>
          <cell r="AZ111" t="str">
            <v>Saudi Arabia</v>
          </cell>
          <cell r="BA111" t="str">
            <v/>
          </cell>
          <cell r="BB111" t="str">
            <v/>
          </cell>
        </row>
        <row r="112">
          <cell r="C112" t="str">
            <v>G00020751</v>
          </cell>
          <cell r="D112" t="str">
            <v>cf968853-3534-4ffa-96bb-d6f56c6edda3</v>
          </cell>
          <cell r="E112">
            <v>44790.58053240741</v>
          </cell>
          <cell r="F112" t="str">
            <v>SAALK1</v>
          </cell>
          <cell r="G112" t="str">
            <v/>
          </cell>
          <cell r="H112" t="str">
            <v>43000_828</v>
          </cell>
          <cell r="I112" t="str">
            <v/>
          </cell>
          <cell r="J112" t="str">
            <v>Reppe, Tino</v>
          </cell>
          <cell r="K112" t="str">
            <v>G00000112</v>
          </cell>
          <cell r="L112" t="str">
            <v>YES</v>
          </cell>
          <cell r="M112" t="str">
            <v/>
          </cell>
          <cell r="N112" t="str">
            <v>Human Resources - operational</v>
          </cell>
          <cell r="O112" t="str">
            <v>Mohammad</v>
          </cell>
          <cell r="P112" t="str">
            <v/>
          </cell>
          <cell r="Q112" t="str">
            <v>Jafar</v>
          </cell>
          <cell r="R112" t="str">
            <v/>
          </cell>
          <cell r="S112">
            <v>33075</v>
          </cell>
          <cell r="T112">
            <v>44805</v>
          </cell>
          <cell r="U112"/>
          <cell r="V112" t="str">
            <v>en-us</v>
          </cell>
          <cell r="W112" t="str">
            <v/>
          </cell>
          <cell r="X112" t="str">
            <v/>
          </cell>
          <cell r="Y112" t="str">
            <v>SAU</v>
          </cell>
          <cell r="Z112" t="str">
            <v>SAR</v>
          </cell>
          <cell r="AA112" t="str">
            <v>manager_1</v>
          </cell>
          <cell r="AB112" t="str">
            <v>Manager</v>
          </cell>
          <cell r="AC112" t="str">
            <v/>
          </cell>
          <cell r="AD112" t="str">
            <v/>
          </cell>
          <cell r="AE112" t="str">
            <v>Employee</v>
          </cell>
          <cell r="AF112" t="str">
            <v>Useraccount &amp; eMail</v>
          </cell>
          <cell r="AG112" t="str">
            <v>Working</v>
          </cell>
          <cell r="AH112" t="str">
            <v>indirect</v>
          </cell>
          <cell r="AI112" t="str">
            <v>Full time</v>
          </cell>
          <cell r="AJ112" t="str">
            <v>Permanent</v>
          </cell>
          <cell r="AK112"/>
          <cell r="AL112" t="str">
            <v>No</v>
          </cell>
          <cell r="AM112" t="str">
            <v/>
          </cell>
          <cell r="AN112">
            <v>40</v>
          </cell>
          <cell r="AO112">
            <v>21</v>
          </cell>
          <cell r="AP112" t="str">
            <v/>
          </cell>
          <cell r="AQ112">
            <v>218700</v>
          </cell>
          <cell r="AR112">
            <v>18225</v>
          </cell>
          <cell r="AS112">
            <v>162000</v>
          </cell>
          <cell r="AT112">
            <v>236925</v>
          </cell>
          <cell r="AU112" t="str">
            <v>Male</v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</row>
        <row r="113">
          <cell r="C113" t="str">
            <v>G00019129</v>
          </cell>
          <cell r="D113" t="str">
            <v>15abcbb8-e476-4958-aa89-9fa49af6b638</v>
          </cell>
          <cell r="E113">
            <v>44761.958645833329</v>
          </cell>
          <cell r="F113" t="str">
            <v>SAALK1</v>
          </cell>
          <cell r="G113" t="str">
            <v/>
          </cell>
          <cell r="H113" t="str">
            <v>20010_865</v>
          </cell>
          <cell r="I113" t="str">
            <v>Ghawate, Santosh</v>
          </cell>
          <cell r="J113" t="str">
            <v>Bhogte, Vinesh</v>
          </cell>
          <cell r="K113" t="str">
            <v>G00009157</v>
          </cell>
          <cell r="L113" t="str">
            <v>YES</v>
          </cell>
          <cell r="M113" t="str">
            <v/>
          </cell>
          <cell r="N113" t="str">
            <v>Production</v>
          </cell>
          <cell r="O113" t="str">
            <v>Hadi</v>
          </cell>
          <cell r="P113" t="str">
            <v/>
          </cell>
          <cell r="Q113" t="str">
            <v>Alasif</v>
          </cell>
          <cell r="R113" t="str">
            <v/>
          </cell>
          <cell r="S113">
            <v>35615</v>
          </cell>
          <cell r="T113">
            <v>44451</v>
          </cell>
          <cell r="U113"/>
          <cell r="V113" t="str">
            <v>en-us</v>
          </cell>
          <cell r="W113" t="str">
            <v/>
          </cell>
          <cell r="X113" t="str">
            <v/>
          </cell>
          <cell r="Y113" t="str">
            <v>SAU</v>
          </cell>
          <cell r="Z113" t="str">
            <v>SAR</v>
          </cell>
          <cell r="AA113" t="str">
            <v>professional_jr</v>
          </cell>
          <cell r="AB113" t="str">
            <v>Calibrator</v>
          </cell>
          <cell r="AC113" t="str">
            <v/>
          </cell>
          <cell r="AD113" t="str">
            <v/>
          </cell>
          <cell r="AE113" t="str">
            <v>Employee</v>
          </cell>
          <cell r="AF113" t="str">
            <v>No Useraccount</v>
          </cell>
          <cell r="AG113" t="str">
            <v>Working</v>
          </cell>
          <cell r="AH113" t="str">
            <v>direct</v>
          </cell>
          <cell r="AI113" t="str">
            <v>Full time</v>
          </cell>
          <cell r="AJ113" t="str">
            <v>Permanent</v>
          </cell>
          <cell r="AK113"/>
          <cell r="AL113" t="str">
            <v>No</v>
          </cell>
          <cell r="AM113" t="str">
            <v/>
          </cell>
          <cell r="AN113">
            <v>40</v>
          </cell>
          <cell r="AO113">
            <v>22</v>
          </cell>
          <cell r="AP113" t="str">
            <v/>
          </cell>
          <cell r="AQ113">
            <v>63000</v>
          </cell>
          <cell r="AR113">
            <v>3150</v>
          </cell>
          <cell r="AS113">
            <v>37800</v>
          </cell>
          <cell r="AT113">
            <v>66150</v>
          </cell>
          <cell r="AU113" t="str">
            <v>Male</v>
          </cell>
          <cell r="AV113" t="str">
            <v/>
          </cell>
          <cell r="AW113" t="str">
            <v/>
          </cell>
          <cell r="AX113" t="str">
            <v/>
          </cell>
          <cell r="AY113" t="str">
            <v/>
          </cell>
          <cell r="AZ113" t="str">
            <v/>
          </cell>
          <cell r="BA113" t="str">
            <v/>
          </cell>
          <cell r="BB113" t="str">
            <v/>
          </cell>
        </row>
        <row r="114">
          <cell r="C114" t="str">
            <v>G00018316</v>
          </cell>
          <cell r="D114" t="str">
            <v>da4260f3-a31a-49e5-aa8d-671bc2889a06</v>
          </cell>
          <cell r="E114">
            <v>44369.002280092587</v>
          </cell>
          <cell r="F114" t="str">
            <v>SAALK1</v>
          </cell>
          <cell r="G114" t="str">
            <v/>
          </cell>
          <cell r="H114" t="str">
            <v>73000_865</v>
          </cell>
          <cell r="I114" t="str">
            <v/>
          </cell>
          <cell r="J114" t="str">
            <v>Cheema, Sohaib</v>
          </cell>
          <cell r="K114" t="str">
            <v>G00009098</v>
          </cell>
          <cell r="L114" t="str">
            <v>YES</v>
          </cell>
          <cell r="M114" t="str">
            <v/>
          </cell>
          <cell r="N114" t="str">
            <v>Shipment</v>
          </cell>
          <cell r="O114" t="str">
            <v>Kamel</v>
          </cell>
          <cell r="P114" t="str">
            <v/>
          </cell>
          <cell r="Q114" t="str">
            <v>Alasif</v>
          </cell>
          <cell r="R114" t="str">
            <v/>
          </cell>
          <cell r="S114">
            <v>32715</v>
          </cell>
          <cell r="T114">
            <v>44357</v>
          </cell>
          <cell r="U114"/>
          <cell r="V114" t="str">
            <v>en-us</v>
          </cell>
          <cell r="W114" t="str">
            <v/>
          </cell>
          <cell r="X114" t="str">
            <v/>
          </cell>
          <cell r="Y114" t="str">
            <v>SAU</v>
          </cell>
          <cell r="Z114" t="str">
            <v>SAR</v>
          </cell>
          <cell r="AA114" t="str">
            <v>worker</v>
          </cell>
          <cell r="AB114" t="str">
            <v>Operator</v>
          </cell>
          <cell r="AC114" t="str">
            <v/>
          </cell>
          <cell r="AD114" t="str">
            <v/>
          </cell>
          <cell r="AE114" t="str">
            <v>Employee</v>
          </cell>
          <cell r="AF114" t="str">
            <v>No Useraccount</v>
          </cell>
          <cell r="AG114" t="str">
            <v>Working</v>
          </cell>
          <cell r="AH114" t="str">
            <v>indirect</v>
          </cell>
          <cell r="AI114" t="str">
            <v>Full time</v>
          </cell>
          <cell r="AJ114" t="str">
            <v>Permanent</v>
          </cell>
          <cell r="AK114"/>
          <cell r="AL114" t="str">
            <v>No</v>
          </cell>
          <cell r="AM114" t="str">
            <v/>
          </cell>
          <cell r="AN114">
            <v>40</v>
          </cell>
          <cell r="AO114">
            <v>21</v>
          </cell>
          <cell r="AP114" t="str">
            <v/>
          </cell>
          <cell r="AQ114">
            <v>69300</v>
          </cell>
          <cell r="AR114">
            <v>2500</v>
          </cell>
          <cell r="AS114">
            <v>41580</v>
          </cell>
          <cell r="AT114">
            <v>71800</v>
          </cell>
          <cell r="AU114" t="str">
            <v>Male</v>
          </cell>
          <cell r="AV114" t="str">
            <v/>
          </cell>
          <cell r="AW114" t="str">
            <v/>
          </cell>
          <cell r="AX114" t="str">
            <v/>
          </cell>
          <cell r="AY114" t="str">
            <v/>
          </cell>
          <cell r="AZ114" t="str">
            <v/>
          </cell>
          <cell r="BA114" t="str">
            <v/>
          </cell>
          <cell r="BB114" t="str">
            <v/>
          </cell>
        </row>
        <row r="115">
          <cell r="C115" t="str">
            <v>G00017868</v>
          </cell>
          <cell r="D115" t="str">
            <v>741ceb1f-b984-4d5c-b9fb-eb2d73577388</v>
          </cell>
          <cell r="E115">
            <v>44293.000902777778</v>
          </cell>
          <cell r="F115" t="str">
            <v>SAALK1</v>
          </cell>
          <cell r="G115" t="str">
            <v/>
          </cell>
          <cell r="H115" t="str">
            <v>20020_865</v>
          </cell>
          <cell r="I115" t="str">
            <v/>
          </cell>
          <cell r="J115" t="str">
            <v>Hasan Siddiqui, Samdani</v>
          </cell>
          <cell r="K115" t="str">
            <v>G00009103</v>
          </cell>
          <cell r="L115" t="str">
            <v>YES</v>
          </cell>
          <cell r="M115" t="str">
            <v/>
          </cell>
          <cell r="N115" t="str">
            <v>Production</v>
          </cell>
          <cell r="O115" t="str">
            <v>Jaffer</v>
          </cell>
          <cell r="P115" t="str">
            <v/>
          </cell>
          <cell r="Q115" t="str">
            <v>Ahamed</v>
          </cell>
          <cell r="R115" t="str">
            <v/>
          </cell>
          <cell r="S115">
            <v>30125</v>
          </cell>
          <cell r="T115">
            <v>44287</v>
          </cell>
          <cell r="U115"/>
          <cell r="V115" t="str">
            <v>en-us</v>
          </cell>
          <cell r="W115" t="str">
            <v/>
          </cell>
          <cell r="X115" t="str">
            <v/>
          </cell>
          <cell r="Y115" t="str">
            <v>SAU</v>
          </cell>
          <cell r="Z115" t="str">
            <v>SAR</v>
          </cell>
          <cell r="AA115" t="str">
            <v>professional_jr</v>
          </cell>
          <cell r="AB115" t="str">
            <v>Service Engineer</v>
          </cell>
          <cell r="AC115" t="str">
            <v/>
          </cell>
          <cell r="AD115" t="str">
            <v/>
          </cell>
          <cell r="AE115" t="str">
            <v>Employee</v>
          </cell>
          <cell r="AF115" t="str">
            <v>Useraccount &amp; eMail</v>
          </cell>
          <cell r="AG115" t="str">
            <v>Working</v>
          </cell>
          <cell r="AH115" t="str">
            <v>indirect</v>
          </cell>
          <cell r="AI115" t="str">
            <v>Full time</v>
          </cell>
          <cell r="AJ115" t="str">
            <v>Permanent</v>
          </cell>
          <cell r="AK115"/>
          <cell r="AL115" t="str">
            <v>No</v>
          </cell>
          <cell r="AM115" t="str">
            <v/>
          </cell>
          <cell r="AN115">
            <v>40</v>
          </cell>
          <cell r="AO115">
            <v>30</v>
          </cell>
          <cell r="AP115" t="str">
            <v/>
          </cell>
          <cell r="AQ115">
            <v>200400</v>
          </cell>
          <cell r="AR115">
            <v>16700</v>
          </cell>
          <cell r="AS115">
            <v>120240</v>
          </cell>
          <cell r="AT115">
            <v>217100</v>
          </cell>
          <cell r="AU115" t="str">
            <v>Male</v>
          </cell>
          <cell r="AV115" t="str">
            <v/>
          </cell>
          <cell r="AW115" t="str">
            <v/>
          </cell>
          <cell r="AX115" t="str">
            <v/>
          </cell>
          <cell r="AY115" t="str">
            <v/>
          </cell>
          <cell r="AZ115" t="str">
            <v/>
          </cell>
          <cell r="BA115" t="str">
            <v/>
          </cell>
          <cell r="BB115" t="str">
            <v/>
          </cell>
        </row>
        <row r="116">
          <cell r="C116" t="str">
            <v>G00017004</v>
          </cell>
          <cell r="D116" t="str">
            <v>436f5c67-090e-4892-b162-f466f1365b69</v>
          </cell>
          <cell r="E116">
            <v>44099.000254629631</v>
          </cell>
          <cell r="F116" t="str">
            <v>SAALK1</v>
          </cell>
          <cell r="G116" t="str">
            <v/>
          </cell>
          <cell r="H116" t="str">
            <v>20010_865</v>
          </cell>
          <cell r="I116" t="str">
            <v>Ghawate, Santosh</v>
          </cell>
          <cell r="J116" t="str">
            <v>Bhogte, Vinesh</v>
          </cell>
          <cell r="K116" t="str">
            <v>G00009157</v>
          </cell>
          <cell r="L116" t="str">
            <v>YES</v>
          </cell>
          <cell r="M116" t="str">
            <v/>
          </cell>
          <cell r="N116" t="str">
            <v>Production</v>
          </cell>
          <cell r="O116" t="str">
            <v>Ali Hassan M</v>
          </cell>
          <cell r="P116" t="str">
            <v/>
          </cell>
          <cell r="Q116" t="str">
            <v>Alasyif</v>
          </cell>
          <cell r="R116" t="str">
            <v/>
          </cell>
          <cell r="S116">
            <v>34346</v>
          </cell>
          <cell r="T116">
            <v>44094</v>
          </cell>
          <cell r="U116"/>
          <cell r="V116" t="str">
            <v>en-us</v>
          </cell>
          <cell r="W116" t="str">
            <v/>
          </cell>
          <cell r="X116" t="str">
            <v/>
          </cell>
          <cell r="Y116" t="str">
            <v>SAU</v>
          </cell>
          <cell r="Z116" t="str">
            <v>SAR</v>
          </cell>
          <cell r="AA116" t="str">
            <v>professional_jr</v>
          </cell>
          <cell r="AB116" t="str">
            <v>Calibrator</v>
          </cell>
          <cell r="AC116" t="str">
            <v/>
          </cell>
          <cell r="AD116" t="str">
            <v/>
          </cell>
          <cell r="AE116" t="str">
            <v>Employee</v>
          </cell>
          <cell r="AF116" t="str">
            <v>No Useraccount</v>
          </cell>
          <cell r="AG116" t="str">
            <v>Working</v>
          </cell>
          <cell r="AH116" t="str">
            <v>direct</v>
          </cell>
          <cell r="AI116" t="str">
            <v>Full time</v>
          </cell>
          <cell r="AJ116" t="str">
            <v>Permanent</v>
          </cell>
          <cell r="AK116"/>
          <cell r="AL116" t="str">
            <v>No</v>
          </cell>
          <cell r="AM116" t="str">
            <v/>
          </cell>
          <cell r="AN116">
            <v>40</v>
          </cell>
          <cell r="AO116">
            <v>22</v>
          </cell>
          <cell r="AP116" t="str">
            <v/>
          </cell>
          <cell r="AQ116">
            <v>80892</v>
          </cell>
          <cell r="AR116">
            <v>4044.6</v>
          </cell>
          <cell r="AS116">
            <v>48535.199999999997</v>
          </cell>
          <cell r="AT116">
            <v>84936.6</v>
          </cell>
          <cell r="AU116" t="str">
            <v>Male</v>
          </cell>
          <cell r="AV116" t="str">
            <v/>
          </cell>
          <cell r="AW116" t="str">
            <v/>
          </cell>
          <cell r="AX116" t="str">
            <v/>
          </cell>
          <cell r="AY116" t="str">
            <v/>
          </cell>
          <cell r="AZ116" t="str">
            <v/>
          </cell>
          <cell r="BA116" t="str">
            <v/>
          </cell>
          <cell r="BB116" t="str">
            <v/>
          </cell>
        </row>
        <row r="117">
          <cell r="C117" t="str">
            <v>G00016664</v>
          </cell>
          <cell r="D117" t="str">
            <v>b97aa6b2-92a3-4657-b5b9-10c6536aa363</v>
          </cell>
          <cell r="E117">
            <v>44048.352986111109</v>
          </cell>
          <cell r="F117" t="str">
            <v>SAALK1</v>
          </cell>
          <cell r="G117" t="str">
            <v/>
          </cell>
          <cell r="H117" t="str">
            <v>20010_865</v>
          </cell>
          <cell r="I117" t="str">
            <v>Ghawate, Santosh</v>
          </cell>
          <cell r="J117" t="str">
            <v>Bhogte, Vinesh</v>
          </cell>
          <cell r="K117" t="str">
            <v>G00009157</v>
          </cell>
          <cell r="L117" t="str">
            <v>YES</v>
          </cell>
          <cell r="M117" t="str">
            <v/>
          </cell>
          <cell r="N117" t="str">
            <v>Production</v>
          </cell>
          <cell r="O117" t="str">
            <v>Mangesh</v>
          </cell>
          <cell r="P117" t="str">
            <v/>
          </cell>
          <cell r="Q117" t="str">
            <v>Taware</v>
          </cell>
          <cell r="R117" t="str">
            <v/>
          </cell>
          <cell r="S117">
            <v>34006</v>
          </cell>
          <cell r="T117">
            <v>43221</v>
          </cell>
          <cell r="U117"/>
          <cell r="V117" t="str">
            <v>en-us</v>
          </cell>
          <cell r="W117" t="str">
            <v/>
          </cell>
          <cell r="X117" t="str">
            <v/>
          </cell>
          <cell r="Y117" t="str">
            <v>SAU</v>
          </cell>
          <cell r="Z117" t="str">
            <v>SAR</v>
          </cell>
          <cell r="AA117" t="str">
            <v>professional_jr</v>
          </cell>
          <cell r="AB117" t="str">
            <v>Welder</v>
          </cell>
          <cell r="AC117" t="str">
            <v/>
          </cell>
          <cell r="AD117" t="str">
            <v/>
          </cell>
          <cell r="AE117" t="str">
            <v>Employee</v>
          </cell>
          <cell r="AF117" t="str">
            <v>Useraccount &amp; eMail</v>
          </cell>
          <cell r="AG117" t="str">
            <v>Working</v>
          </cell>
          <cell r="AH117" t="str">
            <v>direct</v>
          </cell>
          <cell r="AI117" t="str">
            <v>Full time</v>
          </cell>
          <cell r="AJ117" t="str">
            <v>Permanent</v>
          </cell>
          <cell r="AK117"/>
          <cell r="AL117" t="str">
            <v>No</v>
          </cell>
          <cell r="AM117" t="str">
            <v/>
          </cell>
          <cell r="AN117">
            <v>40</v>
          </cell>
          <cell r="AO117">
            <v>22</v>
          </cell>
          <cell r="AP117" t="str">
            <v/>
          </cell>
          <cell r="AQ117">
            <v>76800</v>
          </cell>
          <cell r="AR117">
            <v>3200</v>
          </cell>
          <cell r="AS117">
            <v>46080</v>
          </cell>
          <cell r="AT117">
            <v>80000</v>
          </cell>
          <cell r="AU117" t="str">
            <v>Male</v>
          </cell>
          <cell r="AV117" t="str">
            <v/>
          </cell>
          <cell r="AW117" t="str">
            <v/>
          </cell>
          <cell r="AX117" t="str">
            <v/>
          </cell>
          <cell r="AY117" t="str">
            <v/>
          </cell>
          <cell r="AZ117" t="str">
            <v/>
          </cell>
          <cell r="BA117" t="str">
            <v/>
          </cell>
          <cell r="BB117" t="str">
            <v/>
          </cell>
        </row>
        <row r="118">
          <cell r="C118" t="str">
            <v>G00015585</v>
          </cell>
          <cell r="D118" t="str">
            <v>b4ec4e0a-decc-4c97-a5b0-381fccb31f30</v>
          </cell>
          <cell r="E118">
            <v>43880.000289351854</v>
          </cell>
          <cell r="F118" t="str">
            <v>SAALK1</v>
          </cell>
          <cell r="G118" t="str">
            <v/>
          </cell>
          <cell r="H118" t="str">
            <v>71150_828</v>
          </cell>
          <cell r="I118" t="str">
            <v/>
          </cell>
          <cell r="J118" t="str">
            <v>Kaleem, Mohammed Khaiz</v>
          </cell>
          <cell r="K118" t="str">
            <v>G00009112</v>
          </cell>
          <cell r="L118" t="str">
            <v>YES</v>
          </cell>
          <cell r="M118" t="str">
            <v/>
          </cell>
          <cell r="N118" t="str">
            <v>Outdoor Sales</v>
          </cell>
          <cell r="O118" t="str">
            <v>Ruwaiz</v>
          </cell>
          <cell r="P118" t="str">
            <v/>
          </cell>
          <cell r="Q118" t="str">
            <v>Kamal</v>
          </cell>
          <cell r="R118" t="str">
            <v/>
          </cell>
          <cell r="S118">
            <v>34729</v>
          </cell>
          <cell r="T118">
            <v>43714</v>
          </cell>
          <cell r="U118">
            <v>43625</v>
          </cell>
          <cell r="V118" t="str">
            <v>en-us</v>
          </cell>
          <cell r="W118" t="str">
            <v>GST</v>
          </cell>
          <cell r="X118" t="str">
            <v/>
          </cell>
          <cell r="Y118" t="str">
            <v>SAU</v>
          </cell>
          <cell r="Z118" t="str">
            <v>SAR</v>
          </cell>
          <cell r="AA118" t="str">
            <v>professional_jr</v>
          </cell>
          <cell r="AB118" t="str">
            <v>Outside Sales</v>
          </cell>
          <cell r="AC118" t="str">
            <v/>
          </cell>
          <cell r="AD118" t="str">
            <v/>
          </cell>
          <cell r="AE118" t="str">
            <v>Employee</v>
          </cell>
          <cell r="AF118" t="str">
            <v>Useraccount &amp; eMail</v>
          </cell>
          <cell r="AG118" t="str">
            <v>Working</v>
          </cell>
          <cell r="AH118" t="str">
            <v>indirect</v>
          </cell>
          <cell r="AI118" t="str">
            <v>Full time</v>
          </cell>
          <cell r="AJ118" t="str">
            <v>Permanent</v>
          </cell>
          <cell r="AK118"/>
          <cell r="AL118" t="str">
            <v>No</v>
          </cell>
          <cell r="AM118" t="str">
            <v/>
          </cell>
          <cell r="AN118">
            <v>40</v>
          </cell>
          <cell r="AO118">
            <v>22</v>
          </cell>
          <cell r="AP118" t="str">
            <v/>
          </cell>
          <cell r="AQ118">
            <v>133536</v>
          </cell>
          <cell r="AR118">
            <v>16692</v>
          </cell>
          <cell r="AS118">
            <v>80121.600000000006</v>
          </cell>
          <cell r="AT118">
            <v>150228</v>
          </cell>
          <cell r="AU118" t="str">
            <v>Male</v>
          </cell>
          <cell r="AV118" t="str">
            <v/>
          </cell>
          <cell r="AW118" t="str">
            <v/>
          </cell>
          <cell r="AX118" t="str">
            <v/>
          </cell>
          <cell r="AY118" t="str">
            <v/>
          </cell>
          <cell r="AZ118" t="str">
            <v/>
          </cell>
          <cell r="BA118" t="str">
            <v/>
          </cell>
          <cell r="BB118" t="str">
            <v/>
          </cell>
        </row>
        <row r="119">
          <cell r="C119" t="str">
            <v>G00014391</v>
          </cell>
          <cell r="D119" t="str">
            <v>3b711145-7716-4350-80e4-df7089cf71a2</v>
          </cell>
          <cell r="E119">
            <v>43880.000289351854</v>
          </cell>
          <cell r="F119" t="str">
            <v>SAALK1</v>
          </cell>
          <cell r="G119" t="str">
            <v/>
          </cell>
          <cell r="H119" t="str">
            <v>20000_865</v>
          </cell>
          <cell r="I119" t="str">
            <v/>
          </cell>
          <cell r="J119" t="str">
            <v>Haque, Zeyaul</v>
          </cell>
          <cell r="K119" t="str">
            <v>G00009087</v>
          </cell>
          <cell r="L119" t="str">
            <v>YES</v>
          </cell>
          <cell r="M119" t="str">
            <v/>
          </cell>
          <cell r="N119" t="str">
            <v>Production</v>
          </cell>
          <cell r="O119" t="str">
            <v>Shamshad</v>
          </cell>
          <cell r="P119" t="str">
            <v/>
          </cell>
          <cell r="Q119" t="str">
            <v>Khan</v>
          </cell>
          <cell r="R119" t="str">
            <v/>
          </cell>
          <cell r="S119">
            <v>32375</v>
          </cell>
          <cell r="T119">
            <v>43374</v>
          </cell>
          <cell r="U119"/>
          <cell r="V119" t="str">
            <v>en-us</v>
          </cell>
          <cell r="W119" t="str">
            <v/>
          </cell>
          <cell r="X119" t="str">
            <v/>
          </cell>
          <cell r="Y119" t="str">
            <v>SAU</v>
          </cell>
          <cell r="Z119" t="str">
            <v>SAR</v>
          </cell>
          <cell r="AA119" t="str">
            <v>professional_jr</v>
          </cell>
          <cell r="AB119" t="str">
            <v>Machine Operator</v>
          </cell>
          <cell r="AC119" t="str">
            <v/>
          </cell>
          <cell r="AD119" t="str">
            <v/>
          </cell>
          <cell r="AE119" t="str">
            <v>Employee</v>
          </cell>
          <cell r="AF119" t="str">
            <v>No Useraccount</v>
          </cell>
          <cell r="AG119" t="str">
            <v>Working</v>
          </cell>
          <cell r="AH119" t="str">
            <v>direct</v>
          </cell>
          <cell r="AI119" t="str">
            <v>Full time</v>
          </cell>
          <cell r="AJ119" t="str">
            <v>Permanent</v>
          </cell>
          <cell r="AK119"/>
          <cell r="AL119" t="str">
            <v>No</v>
          </cell>
          <cell r="AM119" t="str">
            <v/>
          </cell>
          <cell r="AN119">
            <v>40</v>
          </cell>
          <cell r="AO119">
            <v>22</v>
          </cell>
          <cell r="AP119" t="str">
            <v/>
          </cell>
          <cell r="AQ119">
            <v>87840</v>
          </cell>
          <cell r="AR119">
            <v>2928</v>
          </cell>
          <cell r="AS119">
            <v>52704</v>
          </cell>
          <cell r="AT119">
            <v>90768</v>
          </cell>
          <cell r="AU119" t="str">
            <v>Male</v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</row>
        <row r="120">
          <cell r="C120" t="str">
            <v>G00015475</v>
          </cell>
          <cell r="D120" t="str">
            <v>fbb9b7f5-c817-46d3-a4ba-5c44640d8ffc</v>
          </cell>
          <cell r="E120">
            <v>43880.000289351854</v>
          </cell>
          <cell r="F120" t="str">
            <v>SAALK1</v>
          </cell>
          <cell r="G120" t="str">
            <v/>
          </cell>
          <cell r="H120" t="str">
            <v>40000_828</v>
          </cell>
          <cell r="I120" t="str">
            <v>Mohammed, Imran</v>
          </cell>
          <cell r="J120" t="str">
            <v>Jafar, Mohammad</v>
          </cell>
          <cell r="K120" t="str">
            <v>G00020751</v>
          </cell>
          <cell r="L120" t="str">
            <v>YES</v>
          </cell>
          <cell r="M120" t="str">
            <v/>
          </cell>
          <cell r="N120" t="str">
            <v>Finance / Controlling Operative</v>
          </cell>
          <cell r="O120" t="str">
            <v>Omar</v>
          </cell>
          <cell r="P120" t="str">
            <v/>
          </cell>
          <cell r="Q120" t="str">
            <v>Faruk</v>
          </cell>
          <cell r="R120" t="str">
            <v/>
          </cell>
          <cell r="S120">
            <v>34824</v>
          </cell>
          <cell r="T120">
            <v>43368</v>
          </cell>
          <cell r="U120"/>
          <cell r="V120" t="str">
            <v>en-us</v>
          </cell>
          <cell r="W120" t="str">
            <v>GST</v>
          </cell>
          <cell r="X120" t="str">
            <v/>
          </cell>
          <cell r="Y120" t="str">
            <v>SAU</v>
          </cell>
          <cell r="Z120" t="str">
            <v>SAR</v>
          </cell>
          <cell r="AA120" t="str">
            <v>worker</v>
          </cell>
          <cell r="AB120" t="str">
            <v>Cleaner</v>
          </cell>
          <cell r="AC120" t="str">
            <v/>
          </cell>
          <cell r="AD120" t="str">
            <v/>
          </cell>
          <cell r="AE120" t="str">
            <v>Employee</v>
          </cell>
          <cell r="AF120" t="str">
            <v>No Useraccount</v>
          </cell>
          <cell r="AG120" t="str">
            <v>Working</v>
          </cell>
          <cell r="AH120" t="str">
            <v>indirect</v>
          </cell>
          <cell r="AI120" t="str">
            <v>Full time</v>
          </cell>
          <cell r="AJ120" t="str">
            <v>Permanent</v>
          </cell>
          <cell r="AK120"/>
          <cell r="AL120" t="str">
            <v>No</v>
          </cell>
          <cell r="AM120" t="str">
            <v>No</v>
          </cell>
          <cell r="AN120">
            <v>40</v>
          </cell>
          <cell r="AO120">
            <v>22</v>
          </cell>
          <cell r="AP120" t="str">
            <v/>
          </cell>
          <cell r="AQ120">
            <v>48000</v>
          </cell>
          <cell r="AR120">
            <v>2400</v>
          </cell>
          <cell r="AS120">
            <v>28800</v>
          </cell>
          <cell r="AT120">
            <v>50400</v>
          </cell>
          <cell r="AU120" t="str">
            <v>Male</v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</row>
        <row r="121">
          <cell r="C121" t="str">
            <v>G00009115</v>
          </cell>
          <cell r="D121" t="str">
            <v>3855d4d2-c81a-432a-aa75-ed2f5989dd5c</v>
          </cell>
          <cell r="E121">
            <v>43880.000277777777</v>
          </cell>
          <cell r="F121" t="str">
            <v>SAALK1</v>
          </cell>
          <cell r="G121" t="str">
            <v/>
          </cell>
          <cell r="H121" t="str">
            <v>70070_865</v>
          </cell>
          <cell r="I121" t="str">
            <v/>
          </cell>
          <cell r="J121" t="str">
            <v>Sayyed, Ulfath</v>
          </cell>
          <cell r="K121" t="str">
            <v>G00009099</v>
          </cell>
          <cell r="L121" t="str">
            <v>YES</v>
          </cell>
          <cell r="M121" t="str">
            <v/>
          </cell>
          <cell r="N121" t="str">
            <v>Indoor Sales</v>
          </cell>
          <cell r="O121" t="str">
            <v>Khusro</v>
          </cell>
          <cell r="P121" t="str">
            <v/>
          </cell>
          <cell r="Q121" t="str">
            <v>Shareef</v>
          </cell>
          <cell r="R121" t="str">
            <v/>
          </cell>
          <cell r="S121">
            <v>31473</v>
          </cell>
          <cell r="T121">
            <v>44228</v>
          </cell>
          <cell r="U121"/>
          <cell r="V121" t="str">
            <v>en-us</v>
          </cell>
          <cell r="W121" t="str">
            <v/>
          </cell>
          <cell r="X121" t="str">
            <v/>
          </cell>
          <cell r="Y121" t="str">
            <v>SAU</v>
          </cell>
          <cell r="Z121" t="str">
            <v>SAR</v>
          </cell>
          <cell r="AA121" t="str">
            <v>professional</v>
          </cell>
          <cell r="AB121" t="str">
            <v>Inside Sales</v>
          </cell>
          <cell r="AC121" t="str">
            <v/>
          </cell>
          <cell r="AD121" t="str">
            <v/>
          </cell>
          <cell r="AE121" t="str">
            <v>Employee</v>
          </cell>
          <cell r="AF121" t="str">
            <v>Useraccount &amp; eMail</v>
          </cell>
          <cell r="AG121" t="str">
            <v>Working</v>
          </cell>
          <cell r="AH121" t="str">
            <v>indirect</v>
          </cell>
          <cell r="AI121" t="str">
            <v>Full time</v>
          </cell>
          <cell r="AJ121" t="str">
            <v>Permanent</v>
          </cell>
          <cell r="AK121"/>
          <cell r="AL121" t="str">
            <v>No</v>
          </cell>
          <cell r="AM121" t="str">
            <v/>
          </cell>
          <cell r="AN121">
            <v>40</v>
          </cell>
          <cell r="AO121">
            <v>22</v>
          </cell>
          <cell r="AP121" t="str">
            <v/>
          </cell>
          <cell r="AQ121">
            <v>256800</v>
          </cell>
          <cell r="AR121">
            <v>21400</v>
          </cell>
          <cell r="AS121">
            <v>154080</v>
          </cell>
          <cell r="AT121">
            <v>278200</v>
          </cell>
          <cell r="AU121" t="str">
            <v>Male</v>
          </cell>
          <cell r="AV121" t="str">
            <v/>
          </cell>
          <cell r="AW121" t="str">
            <v/>
          </cell>
          <cell r="AX121" t="str">
            <v/>
          </cell>
          <cell r="AY121" t="str">
            <v/>
          </cell>
          <cell r="AZ121" t="str">
            <v/>
          </cell>
          <cell r="BA121" t="str">
            <v/>
          </cell>
          <cell r="BB121" t="str">
            <v/>
          </cell>
        </row>
        <row r="122">
          <cell r="C122" t="str">
            <v>G00009111</v>
          </cell>
          <cell r="D122" t="str">
            <v>4a440f59-9158-4d34-b55d-316ce99b1639</v>
          </cell>
          <cell r="E122">
            <v>43880.000277777777</v>
          </cell>
          <cell r="F122" t="str">
            <v>SAALK1</v>
          </cell>
          <cell r="G122" t="str">
            <v/>
          </cell>
          <cell r="H122" t="str">
            <v>74000_828</v>
          </cell>
          <cell r="I122" t="str">
            <v/>
          </cell>
          <cell r="J122" t="str">
            <v>Syed, Shazad</v>
          </cell>
          <cell r="K122" t="str">
            <v>G00009086</v>
          </cell>
          <cell r="L122" t="str">
            <v>YES</v>
          </cell>
          <cell r="M122" t="str">
            <v/>
          </cell>
          <cell r="N122" t="str">
            <v>Sales Support</v>
          </cell>
          <cell r="O122" t="str">
            <v>Imran</v>
          </cell>
          <cell r="P122" t="str">
            <v/>
          </cell>
          <cell r="Q122" t="str">
            <v>Mohammed</v>
          </cell>
          <cell r="R122" t="str">
            <v/>
          </cell>
          <cell r="S122">
            <v>31062</v>
          </cell>
          <cell r="T122">
            <v>40955</v>
          </cell>
          <cell r="U122"/>
          <cell r="V122" t="str">
            <v>en-us</v>
          </cell>
          <cell r="W122" t="str">
            <v>GST</v>
          </cell>
          <cell r="X122" t="str">
            <v/>
          </cell>
          <cell r="Y122" t="str">
            <v>SAU</v>
          </cell>
          <cell r="Z122" t="str">
            <v>SAR</v>
          </cell>
          <cell r="AA122" t="str">
            <v>professional_sen</v>
          </cell>
          <cell r="AB122" t="str">
            <v>Product Sales Specialist</v>
          </cell>
          <cell r="AC122" t="str">
            <v/>
          </cell>
          <cell r="AD122" t="str">
            <v/>
          </cell>
          <cell r="AE122" t="str">
            <v>Employee</v>
          </cell>
          <cell r="AF122" t="str">
            <v>Useraccount &amp; eMail</v>
          </cell>
          <cell r="AG122" t="str">
            <v>Working</v>
          </cell>
          <cell r="AH122" t="str">
            <v>indirect</v>
          </cell>
          <cell r="AI122" t="str">
            <v>Full time</v>
          </cell>
          <cell r="AJ122" t="str">
            <v>Permanent</v>
          </cell>
          <cell r="AK122"/>
          <cell r="AL122" t="str">
            <v>No</v>
          </cell>
          <cell r="AM122" t="str">
            <v/>
          </cell>
          <cell r="AN122">
            <v>40</v>
          </cell>
          <cell r="AO122">
            <v>22</v>
          </cell>
          <cell r="AP122" t="str">
            <v/>
          </cell>
          <cell r="AQ122">
            <v>365040</v>
          </cell>
          <cell r="AR122">
            <v>66924</v>
          </cell>
          <cell r="AS122">
            <v>219024</v>
          </cell>
          <cell r="AT122">
            <v>431964</v>
          </cell>
          <cell r="AU122" t="str">
            <v>Male</v>
          </cell>
          <cell r="AV122" t="str">
            <v/>
          </cell>
          <cell r="AW122" t="str">
            <v/>
          </cell>
          <cell r="AX122" t="str">
            <v/>
          </cell>
          <cell r="AY122" t="str">
            <v/>
          </cell>
          <cell r="AZ122" t="str">
            <v/>
          </cell>
          <cell r="BA122" t="str">
            <v/>
          </cell>
          <cell r="BB122" t="str">
            <v/>
          </cell>
        </row>
        <row r="123">
          <cell r="C123" t="str">
            <v>G00009140</v>
          </cell>
          <cell r="D123" t="str">
            <v>5566ad08-d886-4468-ad02-81204cce19ed</v>
          </cell>
          <cell r="E123">
            <v>43880.000277777777</v>
          </cell>
          <cell r="F123" t="str">
            <v>SAALK1</v>
          </cell>
          <cell r="G123" t="str">
            <v/>
          </cell>
          <cell r="H123" t="str">
            <v>73010_865</v>
          </cell>
          <cell r="I123" t="str">
            <v/>
          </cell>
          <cell r="J123" t="str">
            <v>Cheema, Sohaib</v>
          </cell>
          <cell r="K123" t="str">
            <v>G00009098</v>
          </cell>
          <cell r="L123" t="str">
            <v>YES</v>
          </cell>
          <cell r="M123" t="str">
            <v/>
          </cell>
          <cell r="N123" t="str">
            <v>Shipment</v>
          </cell>
          <cell r="O123" t="str">
            <v>Divin</v>
          </cell>
          <cell r="P123" t="str">
            <v/>
          </cell>
          <cell r="Q123" t="str">
            <v>Lal</v>
          </cell>
          <cell r="R123" t="str">
            <v/>
          </cell>
          <cell r="S123">
            <v>33539</v>
          </cell>
          <cell r="T123">
            <v>44228</v>
          </cell>
          <cell r="U123"/>
          <cell r="V123" t="str">
            <v>en-us</v>
          </cell>
          <cell r="W123" t="str">
            <v/>
          </cell>
          <cell r="X123" t="str">
            <v/>
          </cell>
          <cell r="Y123" t="str">
            <v>SAU</v>
          </cell>
          <cell r="Z123" t="str">
            <v>SAR</v>
          </cell>
          <cell r="AA123" t="str">
            <v>professional_jr</v>
          </cell>
          <cell r="AB123" t="str">
            <v>Coordinator</v>
          </cell>
          <cell r="AC123" t="str">
            <v/>
          </cell>
          <cell r="AD123" t="str">
            <v/>
          </cell>
          <cell r="AE123" t="str">
            <v>Employee</v>
          </cell>
          <cell r="AF123" t="str">
            <v>Useraccount &amp; eMail</v>
          </cell>
          <cell r="AG123" t="str">
            <v>Working</v>
          </cell>
          <cell r="AH123" t="str">
            <v>indirect</v>
          </cell>
          <cell r="AI123" t="str">
            <v>Full time</v>
          </cell>
          <cell r="AJ123" t="str">
            <v>Permanent</v>
          </cell>
          <cell r="AK123"/>
          <cell r="AL123" t="str">
            <v>No</v>
          </cell>
          <cell r="AM123" t="str">
            <v/>
          </cell>
          <cell r="AN123">
            <v>40</v>
          </cell>
          <cell r="AO123">
            <v>22</v>
          </cell>
          <cell r="AP123" t="str">
            <v/>
          </cell>
          <cell r="AQ123">
            <v>72000</v>
          </cell>
          <cell r="AR123">
            <v>6000</v>
          </cell>
          <cell r="AS123">
            <v>43200</v>
          </cell>
          <cell r="AT123">
            <v>78000</v>
          </cell>
          <cell r="AU123" t="str">
            <v>Male</v>
          </cell>
          <cell r="AV123" t="str">
            <v/>
          </cell>
          <cell r="AW123" t="str">
            <v/>
          </cell>
          <cell r="AX123" t="str">
            <v/>
          </cell>
          <cell r="AY123" t="str">
            <v/>
          </cell>
          <cell r="AZ123" t="str">
            <v/>
          </cell>
          <cell r="BA123" t="str">
            <v/>
          </cell>
          <cell r="BB123" t="str">
            <v/>
          </cell>
        </row>
        <row r="124">
          <cell r="C124" t="str">
            <v>G00009143</v>
          </cell>
          <cell r="D124" t="str">
            <v>d1fb7981-6a67-4e52-94c1-04badf7e0bdc</v>
          </cell>
          <cell r="E124">
            <v>43880.000277777777</v>
          </cell>
          <cell r="F124" t="str">
            <v>SAALK1</v>
          </cell>
          <cell r="G124" t="str">
            <v/>
          </cell>
          <cell r="H124" t="str">
            <v>73000_828</v>
          </cell>
          <cell r="I124" t="str">
            <v/>
          </cell>
          <cell r="J124" t="str">
            <v>Cheema, Sohaib</v>
          </cell>
          <cell r="K124" t="str">
            <v>G00009098</v>
          </cell>
          <cell r="L124" t="str">
            <v>YES</v>
          </cell>
          <cell r="M124" t="str">
            <v/>
          </cell>
          <cell r="N124" t="str">
            <v>Shipment</v>
          </cell>
          <cell r="O124" t="str">
            <v>Amir</v>
          </cell>
          <cell r="P124" t="str">
            <v/>
          </cell>
          <cell r="Q124" t="str">
            <v>Shaik</v>
          </cell>
          <cell r="R124" t="str">
            <v/>
          </cell>
          <cell r="S124">
            <v>33555</v>
          </cell>
          <cell r="T124">
            <v>43105</v>
          </cell>
          <cell r="U124">
            <v>43221</v>
          </cell>
          <cell r="V124" t="str">
            <v>en-us</v>
          </cell>
          <cell r="W124" t="str">
            <v>GST</v>
          </cell>
          <cell r="X124" t="str">
            <v/>
          </cell>
          <cell r="Y124" t="str">
            <v>SAU</v>
          </cell>
          <cell r="Z124" t="str">
            <v>SAR</v>
          </cell>
          <cell r="AA124" t="str">
            <v>professional_jr</v>
          </cell>
          <cell r="AB124" t="str">
            <v>Coordinator</v>
          </cell>
          <cell r="AC124" t="str">
            <v/>
          </cell>
          <cell r="AD124" t="str">
            <v/>
          </cell>
          <cell r="AE124" t="str">
            <v>Employee</v>
          </cell>
          <cell r="AF124" t="str">
            <v>Useraccount &amp; eMail</v>
          </cell>
          <cell r="AG124" t="str">
            <v>Working</v>
          </cell>
          <cell r="AH124" t="str">
            <v>indirect</v>
          </cell>
          <cell r="AI124" t="str">
            <v>Full time</v>
          </cell>
          <cell r="AJ124" t="str">
            <v>Permanent</v>
          </cell>
          <cell r="AK124"/>
          <cell r="AL124" t="str">
            <v>No</v>
          </cell>
          <cell r="AM124" t="str">
            <v/>
          </cell>
          <cell r="AN124">
            <v>40</v>
          </cell>
          <cell r="AO124">
            <v>22</v>
          </cell>
          <cell r="AP124" t="str">
            <v/>
          </cell>
          <cell r="AQ124">
            <v>145200</v>
          </cell>
          <cell r="AR124">
            <v>12100</v>
          </cell>
          <cell r="AS124">
            <v>87120</v>
          </cell>
          <cell r="AT124">
            <v>157300</v>
          </cell>
          <cell r="AU124" t="str">
            <v>Male</v>
          </cell>
          <cell r="AV124" t="str">
            <v/>
          </cell>
          <cell r="AW124" t="str">
            <v/>
          </cell>
          <cell r="AX124" t="str">
            <v/>
          </cell>
          <cell r="AY124" t="str">
            <v/>
          </cell>
          <cell r="AZ124" t="str">
            <v/>
          </cell>
          <cell r="BA124" t="str">
            <v/>
          </cell>
          <cell r="BB124" t="str">
            <v/>
          </cell>
        </row>
        <row r="125">
          <cell r="C125" t="str">
            <v>G00009106</v>
          </cell>
          <cell r="D125" t="str">
            <v>849daae2-5128-4cd1-bd94-a256be3a4cda</v>
          </cell>
          <cell r="E125">
            <v>43880.000277777777</v>
          </cell>
          <cell r="F125" t="str">
            <v>SAALK1</v>
          </cell>
          <cell r="G125" t="str">
            <v/>
          </cell>
          <cell r="H125" t="str">
            <v>71090_828</v>
          </cell>
          <cell r="I125" t="str">
            <v/>
          </cell>
          <cell r="J125" t="str">
            <v>Mohammed, Omer</v>
          </cell>
          <cell r="K125" t="str">
            <v>G00009091</v>
          </cell>
          <cell r="L125" t="str">
            <v>YES</v>
          </cell>
          <cell r="M125" t="str">
            <v/>
          </cell>
          <cell r="N125" t="str">
            <v>Outdoor Sales</v>
          </cell>
          <cell r="O125" t="str">
            <v>Mubeen</v>
          </cell>
          <cell r="P125" t="str">
            <v/>
          </cell>
          <cell r="Q125" t="str">
            <v>Khan</v>
          </cell>
          <cell r="R125" t="str">
            <v/>
          </cell>
          <cell r="S125">
            <v>30290</v>
          </cell>
          <cell r="T125">
            <v>40608</v>
          </cell>
          <cell r="U125"/>
          <cell r="V125" t="str">
            <v>en-us</v>
          </cell>
          <cell r="W125" t="str">
            <v>GST</v>
          </cell>
          <cell r="X125" t="str">
            <v/>
          </cell>
          <cell r="Y125" t="str">
            <v>SAU</v>
          </cell>
          <cell r="Z125" t="str">
            <v>SAR</v>
          </cell>
          <cell r="AA125" t="str">
            <v>professional_jr</v>
          </cell>
          <cell r="AB125" t="str">
            <v>Outside Sales</v>
          </cell>
          <cell r="AC125" t="str">
            <v/>
          </cell>
          <cell r="AD125" t="str">
            <v/>
          </cell>
          <cell r="AE125" t="str">
            <v>Employee</v>
          </cell>
          <cell r="AF125" t="str">
            <v>Useraccount &amp; eMail</v>
          </cell>
          <cell r="AG125" t="str">
            <v>Working</v>
          </cell>
          <cell r="AH125" t="str">
            <v>indirect</v>
          </cell>
          <cell r="AI125" t="str">
            <v>Full time</v>
          </cell>
          <cell r="AJ125" t="str">
            <v>Permanent</v>
          </cell>
          <cell r="AK125"/>
          <cell r="AL125" t="str">
            <v>No</v>
          </cell>
          <cell r="AM125" t="str">
            <v>No</v>
          </cell>
          <cell r="AN125">
            <v>40</v>
          </cell>
          <cell r="AO125">
            <v>22</v>
          </cell>
          <cell r="AP125" t="str">
            <v/>
          </cell>
          <cell r="AQ125">
            <v>245040</v>
          </cell>
          <cell r="AR125">
            <v>40840</v>
          </cell>
          <cell r="AS125">
            <v>147024</v>
          </cell>
          <cell r="AT125">
            <v>285880</v>
          </cell>
          <cell r="AU125" t="str">
            <v>Male</v>
          </cell>
          <cell r="AV125" t="str">
            <v/>
          </cell>
          <cell r="AW125" t="str">
            <v/>
          </cell>
          <cell r="AX125" t="str">
            <v/>
          </cell>
          <cell r="AY125" t="str">
            <v/>
          </cell>
          <cell r="AZ125" t="str">
            <v/>
          </cell>
          <cell r="BA125" t="str">
            <v/>
          </cell>
          <cell r="BB125" t="str">
            <v/>
          </cell>
        </row>
        <row r="126">
          <cell r="C126" t="str">
            <v>G00009108</v>
          </cell>
          <cell r="D126" t="str">
            <v>a5d84b46-d210-4b2f-a984-28ec50e31a8d</v>
          </cell>
          <cell r="E126">
            <v>43880.0002662037</v>
          </cell>
          <cell r="F126" t="str">
            <v>SAALK1</v>
          </cell>
          <cell r="G126" t="str">
            <v/>
          </cell>
          <cell r="H126" t="str">
            <v>71100_828</v>
          </cell>
          <cell r="I126" t="str">
            <v/>
          </cell>
          <cell r="J126" t="str">
            <v>Mohammed, Omer</v>
          </cell>
          <cell r="K126" t="str">
            <v>G00009091</v>
          </cell>
          <cell r="L126" t="str">
            <v>YES</v>
          </cell>
          <cell r="M126" t="str">
            <v/>
          </cell>
          <cell r="N126" t="str">
            <v>Outdoor Sales</v>
          </cell>
          <cell r="O126" t="str">
            <v>Akbar</v>
          </cell>
          <cell r="P126" t="str">
            <v/>
          </cell>
          <cell r="Q126" t="str">
            <v>Syed</v>
          </cell>
          <cell r="R126" t="str">
            <v/>
          </cell>
          <cell r="S126">
            <v>30913</v>
          </cell>
          <cell r="T126">
            <v>40857</v>
          </cell>
          <cell r="U126">
            <v>40827</v>
          </cell>
          <cell r="V126" t="str">
            <v>en-us</v>
          </cell>
          <cell r="W126" t="str">
            <v>GST</v>
          </cell>
          <cell r="X126" t="str">
            <v/>
          </cell>
          <cell r="Y126" t="str">
            <v>SAU</v>
          </cell>
          <cell r="Z126" t="str">
            <v>SAR</v>
          </cell>
          <cell r="AA126" t="str">
            <v>professional_sen</v>
          </cell>
          <cell r="AB126" t="str">
            <v>Outside Sales</v>
          </cell>
          <cell r="AC126" t="str">
            <v/>
          </cell>
          <cell r="AD126" t="str">
            <v/>
          </cell>
          <cell r="AE126" t="str">
            <v>Employee</v>
          </cell>
          <cell r="AF126" t="str">
            <v>Useraccount &amp; eMail</v>
          </cell>
          <cell r="AG126" t="str">
            <v>Working</v>
          </cell>
          <cell r="AH126" t="str">
            <v>indirect</v>
          </cell>
          <cell r="AI126" t="str">
            <v>Full time</v>
          </cell>
          <cell r="AJ126" t="str">
            <v>Permanent</v>
          </cell>
          <cell r="AK126"/>
          <cell r="AL126" t="str">
            <v>No</v>
          </cell>
          <cell r="AM126" t="str">
            <v/>
          </cell>
          <cell r="AN126">
            <v>40</v>
          </cell>
          <cell r="AO126">
            <v>22</v>
          </cell>
          <cell r="AP126" t="str">
            <v/>
          </cell>
          <cell r="AQ126">
            <v>249240</v>
          </cell>
          <cell r="AR126">
            <v>41540</v>
          </cell>
          <cell r="AS126">
            <v>149544</v>
          </cell>
          <cell r="AT126">
            <v>290780</v>
          </cell>
          <cell r="AU126" t="str">
            <v>Male</v>
          </cell>
          <cell r="AV126" t="str">
            <v/>
          </cell>
          <cell r="AW126" t="str">
            <v/>
          </cell>
          <cell r="AX126" t="str">
            <v/>
          </cell>
          <cell r="AY126" t="str">
            <v/>
          </cell>
          <cell r="AZ126" t="str">
            <v/>
          </cell>
          <cell r="BA126" t="str">
            <v/>
          </cell>
          <cell r="BB126" t="str">
            <v/>
          </cell>
        </row>
        <row r="127">
          <cell r="C127" t="str">
            <v>G00009105</v>
          </cell>
          <cell r="D127" t="str">
            <v>5b497857-b18d-4b37-98db-4b5535e75c46</v>
          </cell>
          <cell r="E127">
            <v>43880.0002662037</v>
          </cell>
          <cell r="F127" t="str">
            <v>SAALK1</v>
          </cell>
          <cell r="G127" t="str">
            <v/>
          </cell>
          <cell r="H127" t="str">
            <v>71090_828</v>
          </cell>
          <cell r="I127" t="str">
            <v/>
          </cell>
          <cell r="J127" t="str">
            <v>Mohammed, Omer</v>
          </cell>
          <cell r="K127" t="str">
            <v>G00009091</v>
          </cell>
          <cell r="L127" t="str">
            <v>YES</v>
          </cell>
          <cell r="M127" t="str">
            <v/>
          </cell>
          <cell r="N127" t="str">
            <v>Outdoor Sales</v>
          </cell>
          <cell r="O127" t="str">
            <v>Abdul Baseer</v>
          </cell>
          <cell r="P127" t="str">
            <v/>
          </cell>
          <cell r="Q127" t="str">
            <v>Mohammed</v>
          </cell>
          <cell r="R127" t="str">
            <v/>
          </cell>
          <cell r="S127">
            <v>31906</v>
          </cell>
          <cell r="T127">
            <v>40552</v>
          </cell>
          <cell r="U127"/>
          <cell r="V127" t="str">
            <v>en-us</v>
          </cell>
          <cell r="W127" t="str">
            <v>GST</v>
          </cell>
          <cell r="X127" t="str">
            <v/>
          </cell>
          <cell r="Y127" t="str">
            <v>SAU</v>
          </cell>
          <cell r="Z127" t="str">
            <v>SAR</v>
          </cell>
          <cell r="AA127" t="str">
            <v>professional_sen</v>
          </cell>
          <cell r="AB127" t="str">
            <v>Outside Sales</v>
          </cell>
          <cell r="AC127" t="str">
            <v/>
          </cell>
          <cell r="AD127" t="str">
            <v/>
          </cell>
          <cell r="AE127" t="str">
            <v>Employee</v>
          </cell>
          <cell r="AF127" t="str">
            <v>Useraccount &amp; eMail</v>
          </cell>
          <cell r="AG127" t="str">
            <v>Working</v>
          </cell>
          <cell r="AH127" t="str">
            <v>indirect</v>
          </cell>
          <cell r="AI127" t="str">
            <v>Full time</v>
          </cell>
          <cell r="AJ127" t="str">
            <v>Permanent</v>
          </cell>
          <cell r="AK127"/>
          <cell r="AL127" t="str">
            <v>No</v>
          </cell>
          <cell r="AM127" t="str">
            <v>No</v>
          </cell>
          <cell r="AN127">
            <v>40</v>
          </cell>
          <cell r="AO127">
            <v>22</v>
          </cell>
          <cell r="AP127" t="str">
            <v/>
          </cell>
          <cell r="AQ127">
            <v>225600</v>
          </cell>
          <cell r="AR127">
            <v>50760</v>
          </cell>
          <cell r="AS127">
            <v>135360</v>
          </cell>
          <cell r="AT127">
            <v>276360</v>
          </cell>
          <cell r="AU127" t="str">
            <v>Male</v>
          </cell>
          <cell r="AV127" t="str">
            <v/>
          </cell>
          <cell r="AW127" t="str">
            <v/>
          </cell>
          <cell r="AX127" t="str">
            <v/>
          </cell>
          <cell r="AY127" t="str">
            <v/>
          </cell>
          <cell r="AZ127" t="str">
            <v/>
          </cell>
          <cell r="BA127" t="str">
            <v/>
          </cell>
          <cell r="BB127" t="str">
            <v/>
          </cell>
        </row>
        <row r="128">
          <cell r="C128" t="str">
            <v>G00009091</v>
          </cell>
          <cell r="D128" t="str">
            <v>fe718b1d-3377-4e39-b255-e9fe31ac94d1</v>
          </cell>
          <cell r="E128">
            <v>43880.0002662037</v>
          </cell>
          <cell r="F128" t="str">
            <v>SAALK1</v>
          </cell>
          <cell r="G128" t="str">
            <v/>
          </cell>
          <cell r="H128" t="str">
            <v>71050_865</v>
          </cell>
          <cell r="I128" t="str">
            <v>Mohammed, Omer</v>
          </cell>
          <cell r="J128" t="str">
            <v>Syed, Shazad</v>
          </cell>
          <cell r="K128" t="str">
            <v>G00009086</v>
          </cell>
          <cell r="L128" t="str">
            <v>YES</v>
          </cell>
          <cell r="M128" t="str">
            <v>No</v>
          </cell>
          <cell r="N128" t="str">
            <v>Outdoor Sales</v>
          </cell>
          <cell r="O128" t="str">
            <v>Omer</v>
          </cell>
          <cell r="P128" t="str">
            <v/>
          </cell>
          <cell r="Q128" t="str">
            <v>Mohammed</v>
          </cell>
          <cell r="R128" t="str">
            <v/>
          </cell>
          <cell r="S128">
            <v>29818</v>
          </cell>
          <cell r="T128">
            <v>39488</v>
          </cell>
          <cell r="U128"/>
          <cell r="V128" t="str">
            <v>en-us</v>
          </cell>
          <cell r="W128" t="str">
            <v>EAT</v>
          </cell>
          <cell r="X128" t="str">
            <v/>
          </cell>
          <cell r="Y128" t="str">
            <v>SAU</v>
          </cell>
          <cell r="Z128" t="str">
            <v>SAR</v>
          </cell>
          <cell r="AA128" t="str">
            <v>manager_1</v>
          </cell>
          <cell r="AB128" t="str">
            <v>Sales Manager</v>
          </cell>
          <cell r="AC128" t="str">
            <v/>
          </cell>
          <cell r="AD128" t="str">
            <v/>
          </cell>
          <cell r="AE128" t="str">
            <v>Employee</v>
          </cell>
          <cell r="AF128" t="str">
            <v>Useraccount &amp; eMail</v>
          </cell>
          <cell r="AG128" t="str">
            <v>Working</v>
          </cell>
          <cell r="AH128" t="str">
            <v>indirect</v>
          </cell>
          <cell r="AI128" t="str">
            <v>Full time</v>
          </cell>
          <cell r="AJ128" t="str">
            <v>Permanent</v>
          </cell>
          <cell r="AK128"/>
          <cell r="AL128" t="str">
            <v>No</v>
          </cell>
          <cell r="AM128" t="str">
            <v>No</v>
          </cell>
          <cell r="AN128">
            <v>40</v>
          </cell>
          <cell r="AO128">
            <v>22</v>
          </cell>
          <cell r="AP128" t="str">
            <v/>
          </cell>
          <cell r="AQ128">
            <v>321120</v>
          </cell>
          <cell r="AR128">
            <v>80280</v>
          </cell>
          <cell r="AS128">
            <v>192672</v>
          </cell>
          <cell r="AT128">
            <v>401400</v>
          </cell>
          <cell r="AU128" t="str">
            <v>Male</v>
          </cell>
          <cell r="AV128" t="str">
            <v/>
          </cell>
          <cell r="AW128" t="str">
            <v/>
          </cell>
          <cell r="AX128" t="str">
            <v/>
          </cell>
          <cell r="AY128" t="str">
            <v/>
          </cell>
          <cell r="AZ128" t="str">
            <v/>
          </cell>
          <cell r="BA128" t="str">
            <v/>
          </cell>
          <cell r="BB128" t="str">
            <v/>
          </cell>
        </row>
        <row r="129">
          <cell r="C129" t="str">
            <v>G00009119</v>
          </cell>
          <cell r="D129" t="str">
            <v>4a9db77c-17f9-4187-ab08-84e2e908917e</v>
          </cell>
          <cell r="E129">
            <v>43880.0002662037</v>
          </cell>
          <cell r="F129" t="str">
            <v>SAALK1</v>
          </cell>
          <cell r="G129" t="str">
            <v/>
          </cell>
          <cell r="H129" t="str">
            <v>71060_828</v>
          </cell>
          <cell r="I129" t="str">
            <v/>
          </cell>
          <cell r="J129" t="str">
            <v>Syed, Hyder</v>
          </cell>
          <cell r="K129" t="str">
            <v>G00009090</v>
          </cell>
          <cell r="L129" t="str">
            <v>YES</v>
          </cell>
          <cell r="M129" t="str">
            <v/>
          </cell>
          <cell r="N129" t="str">
            <v>Outdoor Sales</v>
          </cell>
          <cell r="O129" t="str">
            <v>Iftekhar</v>
          </cell>
          <cell r="P129" t="str">
            <v/>
          </cell>
          <cell r="Q129" t="str">
            <v>Kaifi</v>
          </cell>
          <cell r="R129" t="str">
            <v/>
          </cell>
          <cell r="S129">
            <v>31199</v>
          </cell>
          <cell r="T129">
            <v>41452</v>
          </cell>
          <cell r="U129">
            <v>43101</v>
          </cell>
          <cell r="V129" t="str">
            <v>en-us</v>
          </cell>
          <cell r="W129" t="str">
            <v>GST</v>
          </cell>
          <cell r="X129" t="str">
            <v/>
          </cell>
          <cell r="Y129" t="str">
            <v>SAU</v>
          </cell>
          <cell r="Z129" t="str">
            <v>SAR</v>
          </cell>
          <cell r="AA129" t="str">
            <v>professional_sen</v>
          </cell>
          <cell r="AB129" t="str">
            <v>Outside Sales</v>
          </cell>
          <cell r="AC129" t="str">
            <v/>
          </cell>
          <cell r="AD129" t="str">
            <v/>
          </cell>
          <cell r="AE129" t="str">
            <v>Employee</v>
          </cell>
          <cell r="AF129" t="str">
            <v>Useraccount &amp; eMail</v>
          </cell>
          <cell r="AG129" t="str">
            <v>Working</v>
          </cell>
          <cell r="AH129" t="str">
            <v>indirect</v>
          </cell>
          <cell r="AI129" t="str">
            <v>Full time</v>
          </cell>
          <cell r="AJ129" t="str">
            <v>Permanent</v>
          </cell>
          <cell r="AK129"/>
          <cell r="AL129" t="str">
            <v>No</v>
          </cell>
          <cell r="AM129" t="str">
            <v>No</v>
          </cell>
          <cell r="AN129">
            <v>40</v>
          </cell>
          <cell r="AO129">
            <v>22</v>
          </cell>
          <cell r="AP129" t="str">
            <v/>
          </cell>
          <cell r="AQ129">
            <v>220374</v>
          </cell>
          <cell r="AR129">
            <v>51420.6</v>
          </cell>
          <cell r="AS129">
            <v>132224.4</v>
          </cell>
          <cell r="AT129">
            <v>271794.59999999998</v>
          </cell>
          <cell r="AU129" t="str">
            <v>Male</v>
          </cell>
          <cell r="AV129" t="str">
            <v/>
          </cell>
          <cell r="AW129" t="str">
            <v/>
          </cell>
          <cell r="AX129" t="str">
            <v/>
          </cell>
          <cell r="AY129" t="str">
            <v/>
          </cell>
          <cell r="AZ129" t="str">
            <v/>
          </cell>
          <cell r="BA129" t="str">
            <v/>
          </cell>
          <cell r="BB129" t="str">
            <v/>
          </cell>
        </row>
        <row r="130">
          <cell r="C130" t="str">
            <v>G00009112</v>
          </cell>
          <cell r="D130" t="str">
            <v>7c08f628-1c5f-440f-92ac-269babd99241</v>
          </cell>
          <cell r="E130">
            <v>43880.000266203708</v>
          </cell>
          <cell r="F130" t="str">
            <v>SAALK1</v>
          </cell>
          <cell r="G130" t="str">
            <v/>
          </cell>
          <cell r="H130" t="str">
            <v>71010_865</v>
          </cell>
          <cell r="I130" t="str">
            <v/>
          </cell>
          <cell r="J130" t="str">
            <v>Cankaya, Sedat</v>
          </cell>
          <cell r="K130" t="str">
            <v>G00009064</v>
          </cell>
          <cell r="L130" t="str">
            <v>YES</v>
          </cell>
          <cell r="M130" t="str">
            <v/>
          </cell>
          <cell r="N130" t="str">
            <v>Outdoor Sales</v>
          </cell>
          <cell r="O130" t="str">
            <v>Mohammed Khaiz</v>
          </cell>
          <cell r="P130" t="str">
            <v/>
          </cell>
          <cell r="Q130" t="str">
            <v>Kaleem</v>
          </cell>
          <cell r="R130" t="str">
            <v/>
          </cell>
          <cell r="S130">
            <v>31417</v>
          </cell>
          <cell r="T130">
            <v>41413</v>
          </cell>
          <cell r="U130">
            <v>43678</v>
          </cell>
          <cell r="V130" t="str">
            <v>en-us</v>
          </cell>
          <cell r="W130" t="str">
            <v/>
          </cell>
          <cell r="X130" t="str">
            <v/>
          </cell>
          <cell r="Y130" t="str">
            <v>SAU</v>
          </cell>
          <cell r="Z130" t="str">
            <v>SAR</v>
          </cell>
          <cell r="AA130" t="str">
            <v>manager_1</v>
          </cell>
          <cell r="AB130" t="str">
            <v>Sales Manager</v>
          </cell>
          <cell r="AC130" t="str">
            <v/>
          </cell>
          <cell r="AD130" t="str">
            <v/>
          </cell>
          <cell r="AE130" t="str">
            <v>Employee</v>
          </cell>
          <cell r="AF130" t="str">
            <v>Useraccount &amp; eMail</v>
          </cell>
          <cell r="AG130" t="str">
            <v>Working</v>
          </cell>
          <cell r="AH130" t="str">
            <v>indirect</v>
          </cell>
          <cell r="AI130" t="str">
            <v>Full time</v>
          </cell>
          <cell r="AJ130" t="str">
            <v>Permanent</v>
          </cell>
          <cell r="AK130"/>
          <cell r="AL130" t="str">
            <v>No</v>
          </cell>
          <cell r="AM130" t="str">
            <v>No</v>
          </cell>
          <cell r="AN130">
            <v>40</v>
          </cell>
          <cell r="AO130">
            <v>22</v>
          </cell>
          <cell r="AP130" t="str">
            <v/>
          </cell>
          <cell r="AQ130">
            <v>337800</v>
          </cell>
          <cell r="AR130">
            <v>70000</v>
          </cell>
          <cell r="AS130">
            <v>202680</v>
          </cell>
          <cell r="AT130">
            <v>407800</v>
          </cell>
          <cell r="AU130" t="str">
            <v>Male</v>
          </cell>
          <cell r="AV130" t="str">
            <v/>
          </cell>
          <cell r="AW130" t="str">
            <v/>
          </cell>
          <cell r="AX130" t="str">
            <v/>
          </cell>
          <cell r="AY130" t="str">
            <v/>
          </cell>
          <cell r="AZ130" t="str">
            <v/>
          </cell>
          <cell r="BA130" t="str">
            <v/>
          </cell>
          <cell r="BB130" t="str">
            <v/>
          </cell>
        </row>
        <row r="131">
          <cell r="C131" t="str">
            <v>G00015584</v>
          </cell>
          <cell r="D131" t="str">
            <v>7c196b21-f6bd-4420-8db2-de931495f133</v>
          </cell>
          <cell r="E131">
            <v>43880.000266203708</v>
          </cell>
          <cell r="F131" t="str">
            <v>SAALK1</v>
          </cell>
          <cell r="G131" t="str">
            <v/>
          </cell>
          <cell r="H131" t="str">
            <v>73000_865</v>
          </cell>
          <cell r="I131" t="str">
            <v/>
          </cell>
          <cell r="J131" t="str">
            <v>Cheema, Sohaib</v>
          </cell>
          <cell r="K131" t="str">
            <v>G00009098</v>
          </cell>
          <cell r="L131" t="str">
            <v>YES</v>
          </cell>
          <cell r="M131" t="str">
            <v/>
          </cell>
          <cell r="N131" t="str">
            <v>Shipment</v>
          </cell>
          <cell r="O131" t="str">
            <v>Shaikhah</v>
          </cell>
          <cell r="P131" t="str">
            <v/>
          </cell>
          <cell r="Q131" t="str">
            <v>Al Moajil</v>
          </cell>
          <cell r="R131" t="str">
            <v/>
          </cell>
          <cell r="S131">
            <v>34662</v>
          </cell>
          <cell r="T131">
            <v>43625</v>
          </cell>
          <cell r="U131"/>
          <cell r="V131" t="str">
            <v>en-us</v>
          </cell>
          <cell r="W131" t="str">
            <v/>
          </cell>
          <cell r="X131" t="str">
            <v/>
          </cell>
          <cell r="Y131" t="str">
            <v>SAU</v>
          </cell>
          <cell r="Z131" t="str">
            <v>SAR</v>
          </cell>
          <cell r="AA131" t="str">
            <v>professional_jr</v>
          </cell>
          <cell r="AB131" t="str">
            <v>Coordinator</v>
          </cell>
          <cell r="AC131" t="str">
            <v/>
          </cell>
          <cell r="AD131" t="str">
            <v/>
          </cell>
          <cell r="AE131" t="str">
            <v>Employee</v>
          </cell>
          <cell r="AF131" t="str">
            <v>Useraccount &amp; eMail</v>
          </cell>
          <cell r="AG131" t="str">
            <v>Working</v>
          </cell>
          <cell r="AH131" t="str">
            <v>indirect</v>
          </cell>
          <cell r="AI131" t="str">
            <v>Full time</v>
          </cell>
          <cell r="AJ131" t="str">
            <v>Permanent</v>
          </cell>
          <cell r="AK131"/>
          <cell r="AL131" t="str">
            <v>No</v>
          </cell>
          <cell r="AM131" t="str">
            <v/>
          </cell>
          <cell r="AN131">
            <v>40</v>
          </cell>
          <cell r="AO131">
            <v>22</v>
          </cell>
          <cell r="AP131" t="str">
            <v/>
          </cell>
          <cell r="AQ131">
            <v>113526</v>
          </cell>
          <cell r="AR131">
            <v>4730.25</v>
          </cell>
          <cell r="AS131">
            <v>68115.600000000006</v>
          </cell>
          <cell r="AT131">
            <v>118256.3</v>
          </cell>
          <cell r="AU131" t="str">
            <v>Female</v>
          </cell>
          <cell r="AV131" t="str">
            <v/>
          </cell>
          <cell r="AW131" t="str">
            <v/>
          </cell>
          <cell r="AX131" t="str">
            <v/>
          </cell>
          <cell r="AY131" t="str">
            <v/>
          </cell>
          <cell r="AZ131" t="str">
            <v/>
          </cell>
          <cell r="BA131" t="str">
            <v/>
          </cell>
          <cell r="BB131" t="str">
            <v/>
          </cell>
        </row>
        <row r="132">
          <cell r="C132" t="str">
            <v>G00022813</v>
          </cell>
          <cell r="D132" t="str">
            <v>21ac9d01-7887-4b20-b94e-64bd2e01a201</v>
          </cell>
          <cell r="E132">
            <v>45054.706956018519</v>
          </cell>
          <cell r="F132" t="str">
            <v>TRIST1</v>
          </cell>
          <cell r="G132" t="str">
            <v>APOL</v>
          </cell>
          <cell r="H132" t="str">
            <v>70400_936</v>
          </cell>
          <cell r="I132" t="str">
            <v>Comert, Gul</v>
          </cell>
          <cell r="J132" t="str">
            <v>Comert, Gul</v>
          </cell>
          <cell r="K132" t="str">
            <v>G00009067</v>
          </cell>
          <cell r="L132" t="str">
            <v>NO</v>
          </cell>
          <cell r="M132" t="str">
            <v/>
          </cell>
          <cell r="N132" t="str">
            <v>Indoor Sales</v>
          </cell>
          <cell r="O132" t="str">
            <v>Alp</v>
          </cell>
          <cell r="P132" t="str">
            <v>Kazım Alp</v>
          </cell>
          <cell r="Q132" t="str">
            <v>Ogel</v>
          </cell>
          <cell r="R132" t="str">
            <v>Ögel</v>
          </cell>
          <cell r="S132">
            <v>33619</v>
          </cell>
          <cell r="T132">
            <v>45075</v>
          </cell>
          <cell r="U132">
            <v>45075</v>
          </cell>
          <cell r="V132" t="str">
            <v>en-us</v>
          </cell>
          <cell r="W132" t="str">
            <v/>
          </cell>
          <cell r="X132" t="str">
            <v/>
          </cell>
          <cell r="Y132" t="str">
            <v>TUR</v>
          </cell>
          <cell r="Z132" t="str">
            <v>TRY</v>
          </cell>
          <cell r="AA132" t="str">
            <v>professional</v>
          </cell>
          <cell r="AB132" t="str">
            <v>Inside Sales</v>
          </cell>
          <cell r="AC132" t="str">
            <v/>
          </cell>
          <cell r="AD132" t="str">
            <v/>
          </cell>
          <cell r="AE132" t="str">
            <v>Employee</v>
          </cell>
          <cell r="AF132" t="str">
            <v>Useraccount &amp; eMail</v>
          </cell>
          <cell r="AG132" t="str">
            <v>Working</v>
          </cell>
          <cell r="AH132" t="str">
            <v>indirect</v>
          </cell>
          <cell r="AI132" t="str">
            <v>Full time</v>
          </cell>
          <cell r="AJ132" t="str">
            <v>Permanent</v>
          </cell>
          <cell r="AK132"/>
          <cell r="AL132" t="str">
            <v>No</v>
          </cell>
          <cell r="AM132" t="str">
            <v>No</v>
          </cell>
          <cell r="AN132">
            <v>40</v>
          </cell>
          <cell r="AO132"/>
          <cell r="AP132" t="str">
            <v/>
          </cell>
          <cell r="AQ132">
            <v>228000</v>
          </cell>
          <cell r="AR132">
            <v>34200</v>
          </cell>
          <cell r="AS132"/>
          <cell r="AT132">
            <v>262200</v>
          </cell>
          <cell r="AU132" t="str">
            <v>Male</v>
          </cell>
          <cell r="AV132" t="str">
            <v/>
          </cell>
          <cell r="AW132" t="str">
            <v/>
          </cell>
          <cell r="AX132" t="str">
            <v/>
          </cell>
          <cell r="AY132" t="str">
            <v/>
          </cell>
          <cell r="AZ132" t="str">
            <v/>
          </cell>
          <cell r="BA132" t="str">
            <v>Family Member</v>
          </cell>
          <cell r="BB132" t="str">
            <v>TR32 0006 2000 4130 0006 6217 25</v>
          </cell>
        </row>
        <row r="133">
          <cell r="C133" t="str">
            <v>G00022745</v>
          </cell>
          <cell r="D133" t="str">
            <v>7a2c59a5-7dd0-4db7-ae32-e814e688f26c</v>
          </cell>
          <cell r="E133">
            <v>45040.678136574075</v>
          </cell>
          <cell r="F133" t="str">
            <v>TRIST1</v>
          </cell>
          <cell r="G133" t="str">
            <v>SRAG</v>
          </cell>
          <cell r="H133" t="str">
            <v>73000_936</v>
          </cell>
          <cell r="I133" t="str">
            <v>Erkul, Erdinc</v>
          </cell>
          <cell r="J133" t="str">
            <v>Erkul, Erdinc</v>
          </cell>
          <cell r="K133" t="str">
            <v>G00009065</v>
          </cell>
          <cell r="L133" t="str">
            <v>NO</v>
          </cell>
          <cell r="M133" t="str">
            <v/>
          </cell>
          <cell r="N133" t="str">
            <v>Shipment</v>
          </cell>
          <cell r="O133" t="str">
            <v>Serdar</v>
          </cell>
          <cell r="P133" t="str">
            <v/>
          </cell>
          <cell r="Q133" t="str">
            <v>Aladag</v>
          </cell>
          <cell r="R133" t="str">
            <v/>
          </cell>
          <cell r="S133">
            <v>34031</v>
          </cell>
          <cell r="T133">
            <v>45048</v>
          </cell>
          <cell r="U133">
            <v>45048</v>
          </cell>
          <cell r="V133" t="str">
            <v>en-us</v>
          </cell>
          <cell r="W133" t="str">
            <v/>
          </cell>
          <cell r="X133" t="str">
            <v/>
          </cell>
          <cell r="Y133" t="str">
            <v>TUR</v>
          </cell>
          <cell r="Z133" t="str">
            <v>TRY</v>
          </cell>
          <cell r="AA133" t="str">
            <v>expert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>Employee</v>
          </cell>
          <cell r="AF133" t="str">
            <v>Useraccount &amp; eMail</v>
          </cell>
          <cell r="AG133" t="str">
            <v>Working</v>
          </cell>
          <cell r="AH133" t="str">
            <v>indirect</v>
          </cell>
          <cell r="AI133" t="str">
            <v>Full time</v>
          </cell>
          <cell r="AJ133" t="str">
            <v>Permanent</v>
          </cell>
          <cell r="AK133"/>
          <cell r="AL133" t="str">
            <v>No</v>
          </cell>
          <cell r="AM133" t="str">
            <v>No</v>
          </cell>
          <cell r="AN133">
            <v>40</v>
          </cell>
          <cell r="AO133"/>
          <cell r="AP133" t="str">
            <v/>
          </cell>
          <cell r="AQ133">
            <v>276000</v>
          </cell>
          <cell r="AR133">
            <v>27600</v>
          </cell>
          <cell r="AS133"/>
          <cell r="AT133">
            <v>303600</v>
          </cell>
          <cell r="AU133" t="str">
            <v>Male</v>
          </cell>
          <cell r="AV133" t="str">
            <v/>
          </cell>
          <cell r="AW133" t="str">
            <v/>
          </cell>
          <cell r="AX133" t="str">
            <v/>
          </cell>
          <cell r="AY133" t="str">
            <v/>
          </cell>
          <cell r="AZ133" t="str">
            <v/>
          </cell>
          <cell r="BA133" t="str">
            <v>Spouse/Domestic Partner</v>
          </cell>
          <cell r="BB133" t="str">
            <v>TR54 0006 2000 4340 0006 8924 80</v>
          </cell>
        </row>
        <row r="134">
          <cell r="C134" t="str">
            <v>G00021366</v>
          </cell>
          <cell r="D134" t="str">
            <v>579f5024-4005-4d0b-96e9-96b0ad14dc6d</v>
          </cell>
          <cell r="E134">
            <v>44867.424641203703</v>
          </cell>
          <cell r="F134" t="str">
            <v>TRIST1</v>
          </cell>
          <cell r="G134" t="str">
            <v>ILAL</v>
          </cell>
          <cell r="H134" t="str">
            <v>70100_936</v>
          </cell>
          <cell r="I134" t="str">
            <v>Comert, Gul</v>
          </cell>
          <cell r="J134" t="str">
            <v>Comert, Gul</v>
          </cell>
          <cell r="K134" t="str">
            <v>G00009067</v>
          </cell>
          <cell r="L134" t="str">
            <v>NO</v>
          </cell>
          <cell r="M134" t="str">
            <v/>
          </cell>
          <cell r="N134" t="str">
            <v>Indoor Sales</v>
          </cell>
          <cell r="O134" t="str">
            <v>Isil</v>
          </cell>
          <cell r="P134" t="str">
            <v/>
          </cell>
          <cell r="Q134" t="str">
            <v>Arel</v>
          </cell>
          <cell r="R134" t="str">
            <v/>
          </cell>
          <cell r="S134">
            <v>31790</v>
          </cell>
          <cell r="T134">
            <v>44876</v>
          </cell>
          <cell r="U134"/>
          <cell r="V134" t="str">
            <v>en-us</v>
          </cell>
          <cell r="W134" t="str">
            <v/>
          </cell>
          <cell r="X134" t="str">
            <v/>
          </cell>
          <cell r="Y134" t="str">
            <v>TUR</v>
          </cell>
          <cell r="Z134" t="str">
            <v>TRY</v>
          </cell>
          <cell r="AA134" t="str">
            <v>professional</v>
          </cell>
          <cell r="AB134" t="str">
            <v>Inside Sales</v>
          </cell>
          <cell r="AC134" t="str">
            <v/>
          </cell>
          <cell r="AD134" t="str">
            <v/>
          </cell>
          <cell r="AE134" t="str">
            <v>Employee</v>
          </cell>
          <cell r="AF134" t="str">
            <v>Useraccount &amp; eMail</v>
          </cell>
          <cell r="AG134" t="str">
            <v>Working</v>
          </cell>
          <cell r="AH134" t="str">
            <v>indirect</v>
          </cell>
          <cell r="AI134" t="str">
            <v>Full time</v>
          </cell>
          <cell r="AJ134" t="str">
            <v>Permanent</v>
          </cell>
          <cell r="AK134"/>
          <cell r="AL134" t="str">
            <v>No</v>
          </cell>
          <cell r="AM134" t="str">
            <v>No</v>
          </cell>
          <cell r="AN134">
            <v>42.5</v>
          </cell>
          <cell r="AO134">
            <v>14</v>
          </cell>
          <cell r="AP134" t="str">
            <v/>
          </cell>
          <cell r="AQ134">
            <v>264000</v>
          </cell>
          <cell r="AR134">
            <v>39600</v>
          </cell>
          <cell r="AS134"/>
          <cell r="AT134">
            <v>303600</v>
          </cell>
          <cell r="AU134" t="str">
            <v>Female</v>
          </cell>
          <cell r="AV134" t="str">
            <v/>
          </cell>
          <cell r="AW134" t="str">
            <v/>
          </cell>
          <cell r="AX134" t="str">
            <v/>
          </cell>
          <cell r="AY134" t="str">
            <v/>
          </cell>
          <cell r="AZ134" t="str">
            <v>Turkey</v>
          </cell>
          <cell r="BA134" t="str">
            <v>Family Member</v>
          </cell>
          <cell r="BB134" t="str">
            <v>TR89 0006 2000 4430 0006 6330 62</v>
          </cell>
        </row>
        <row r="135">
          <cell r="C135" t="str">
            <v>G00020897</v>
          </cell>
          <cell r="D135" t="str">
            <v>615049d4-ee6f-42b8-adfa-788d5e5788b6</v>
          </cell>
          <cell r="E135">
            <v>44804.471574074079</v>
          </cell>
          <cell r="F135" t="str">
            <v>TRIST1</v>
          </cell>
          <cell r="G135" t="str">
            <v>CIBZ</v>
          </cell>
          <cell r="H135" t="str">
            <v>71200_936</v>
          </cell>
          <cell r="I135" t="str">
            <v>Cankaya, Sedat</v>
          </cell>
          <cell r="J135" t="str">
            <v>Cankaya, Sedat</v>
          </cell>
          <cell r="K135" t="str">
            <v>G00009064</v>
          </cell>
          <cell r="L135" t="str">
            <v>NO</v>
          </cell>
          <cell r="M135" t="str">
            <v/>
          </cell>
          <cell r="N135" t="str">
            <v>Outdoor Sales</v>
          </cell>
          <cell r="O135" t="str">
            <v>Cagri</v>
          </cell>
          <cell r="P135" t="str">
            <v/>
          </cell>
          <cell r="Q135" t="str">
            <v>Bezmez</v>
          </cell>
          <cell r="R135" t="str">
            <v/>
          </cell>
          <cell r="S135">
            <v>31896</v>
          </cell>
          <cell r="T135">
            <v>44809</v>
          </cell>
          <cell r="U135">
            <v>44809</v>
          </cell>
          <cell r="V135" t="str">
            <v>en-us</v>
          </cell>
          <cell r="W135" t="str">
            <v/>
          </cell>
          <cell r="X135" t="str">
            <v/>
          </cell>
          <cell r="Y135" t="str">
            <v>TUR</v>
          </cell>
          <cell r="Z135" t="str">
            <v>TRY</v>
          </cell>
          <cell r="AA135" t="str">
            <v>professional_sen</v>
          </cell>
          <cell r="AB135" t="str">
            <v>Outside Sales</v>
          </cell>
          <cell r="AC135" t="str">
            <v/>
          </cell>
          <cell r="AD135" t="str">
            <v/>
          </cell>
          <cell r="AE135" t="str">
            <v>Employee</v>
          </cell>
          <cell r="AF135" t="str">
            <v>Useraccount &amp; eMail</v>
          </cell>
          <cell r="AG135" t="str">
            <v>Working</v>
          </cell>
          <cell r="AH135" t="str">
            <v>indirect</v>
          </cell>
          <cell r="AI135" t="str">
            <v>Full time</v>
          </cell>
          <cell r="AJ135" t="str">
            <v>Permanent</v>
          </cell>
          <cell r="AK135"/>
          <cell r="AL135" t="str">
            <v>Yes</v>
          </cell>
          <cell r="AM135" t="str">
            <v>No</v>
          </cell>
          <cell r="AN135">
            <v>42.5</v>
          </cell>
          <cell r="AO135">
            <v>42.5</v>
          </cell>
          <cell r="AP135" t="str">
            <v/>
          </cell>
          <cell r="AQ135">
            <v>375000</v>
          </cell>
          <cell r="AR135">
            <v>93750</v>
          </cell>
          <cell r="AS135"/>
          <cell r="AT135">
            <v>468750</v>
          </cell>
          <cell r="AU135" t="str">
            <v>Male</v>
          </cell>
          <cell r="AV135" t="str">
            <v/>
          </cell>
          <cell r="AW135" t="str">
            <v/>
          </cell>
          <cell r="AX135" t="str">
            <v/>
          </cell>
          <cell r="AY135" t="str">
            <v/>
          </cell>
          <cell r="AZ135" t="str">
            <v/>
          </cell>
          <cell r="BA135" t="str">
            <v>Family Member</v>
          </cell>
          <cell r="BB135" t="str">
            <v>TR51 0006 2000 6710 0006 6364 86</v>
          </cell>
        </row>
        <row r="136">
          <cell r="C136" t="str">
            <v>G00019684</v>
          </cell>
          <cell r="D136" t="str">
            <v>7988bc6e-dced-490a-91a2-c491e23ceba1</v>
          </cell>
          <cell r="E136">
            <v>44645.002071759263</v>
          </cell>
          <cell r="F136" t="str">
            <v>TRIST1</v>
          </cell>
          <cell r="G136" t="str">
            <v>ENBT</v>
          </cell>
          <cell r="H136" t="str">
            <v>71100_936</v>
          </cell>
          <cell r="I136" t="str">
            <v>Cankaya, Sedat</v>
          </cell>
          <cell r="J136" t="str">
            <v>Cebecioglu, Sitki</v>
          </cell>
          <cell r="K136" t="str">
            <v>G00009066</v>
          </cell>
          <cell r="L136" t="str">
            <v>YES</v>
          </cell>
          <cell r="M136" t="str">
            <v/>
          </cell>
          <cell r="N136" t="str">
            <v>Outdoor Sales</v>
          </cell>
          <cell r="O136" t="str">
            <v>Emirhan</v>
          </cell>
          <cell r="P136" t="str">
            <v/>
          </cell>
          <cell r="Q136" t="str">
            <v>Bulut</v>
          </cell>
          <cell r="R136" t="str">
            <v/>
          </cell>
          <cell r="S136">
            <v>34391</v>
          </cell>
          <cell r="T136">
            <v>44648</v>
          </cell>
          <cell r="U136"/>
          <cell r="V136" t="str">
            <v>en-us</v>
          </cell>
          <cell r="W136" t="str">
            <v/>
          </cell>
          <cell r="X136" t="str">
            <v/>
          </cell>
          <cell r="Y136" t="str">
            <v>TUR</v>
          </cell>
          <cell r="Z136" t="str">
            <v>TRY</v>
          </cell>
          <cell r="AA136" t="str">
            <v>professional_sen</v>
          </cell>
          <cell r="AB136" t="str">
            <v>Outside Sales</v>
          </cell>
          <cell r="AC136" t="str">
            <v/>
          </cell>
          <cell r="AD136" t="str">
            <v/>
          </cell>
          <cell r="AE136" t="str">
            <v>Employee</v>
          </cell>
          <cell r="AF136" t="str">
            <v>Useraccount &amp; eMail</v>
          </cell>
          <cell r="AG136" t="str">
            <v>Working</v>
          </cell>
          <cell r="AH136" t="str">
            <v>indirect</v>
          </cell>
          <cell r="AI136" t="str">
            <v>Full time</v>
          </cell>
          <cell r="AJ136" t="str">
            <v>Permanent</v>
          </cell>
          <cell r="AK136"/>
          <cell r="AL136" t="str">
            <v>Yes</v>
          </cell>
          <cell r="AM136" t="str">
            <v>No</v>
          </cell>
          <cell r="AN136">
            <v>42.5</v>
          </cell>
          <cell r="AO136">
            <v>15</v>
          </cell>
          <cell r="AP136" t="str">
            <v/>
          </cell>
          <cell r="AQ136">
            <v>336000</v>
          </cell>
          <cell r="AR136">
            <v>84000</v>
          </cell>
          <cell r="AS136"/>
          <cell r="AT136">
            <v>420000</v>
          </cell>
          <cell r="AU136" t="str">
            <v>Male</v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>Spouse/Domestic Partner</v>
          </cell>
          <cell r="BB136" t="str">
            <v>TR89 0006 2000 4760 0006 6507 45</v>
          </cell>
        </row>
        <row r="137">
          <cell r="C137" t="str">
            <v>G00019589</v>
          </cell>
          <cell r="D137" t="str">
            <v>91b81dcb-8c8a-4d51-911f-d060592f5279</v>
          </cell>
          <cell r="E137">
            <v>44627.001736111109</v>
          </cell>
          <cell r="F137" t="str">
            <v>TRIST1</v>
          </cell>
          <cell r="G137" t="str">
            <v>YNGR</v>
          </cell>
          <cell r="H137" t="str">
            <v>46000_936</v>
          </cell>
          <cell r="I137" t="str">
            <v>Butun, Ebru</v>
          </cell>
          <cell r="J137" t="str">
            <v>Butun, Ebru</v>
          </cell>
          <cell r="K137" t="str">
            <v>G00018586</v>
          </cell>
          <cell r="L137" t="str">
            <v>NO</v>
          </cell>
          <cell r="M137" t="str">
            <v/>
          </cell>
          <cell r="N137" t="str">
            <v>Special Processes</v>
          </cell>
          <cell r="O137" t="str">
            <v>Yasemin</v>
          </cell>
          <cell r="P137" t="str">
            <v/>
          </cell>
          <cell r="Q137" t="str">
            <v>Guler</v>
          </cell>
          <cell r="R137" t="str">
            <v/>
          </cell>
          <cell r="S137">
            <v>30027</v>
          </cell>
          <cell r="T137">
            <v>44627</v>
          </cell>
          <cell r="U137"/>
          <cell r="V137" t="str">
            <v>en-us</v>
          </cell>
          <cell r="W137" t="str">
            <v/>
          </cell>
          <cell r="X137" t="str">
            <v/>
          </cell>
          <cell r="Y137" t="str">
            <v>TUR</v>
          </cell>
          <cell r="Z137" t="str">
            <v>TRY</v>
          </cell>
          <cell r="AA137" t="str">
            <v>expert</v>
          </cell>
          <cell r="AB137" t="str">
            <v>Assistant</v>
          </cell>
          <cell r="AC137" t="str">
            <v/>
          </cell>
          <cell r="AD137" t="str">
            <v/>
          </cell>
          <cell r="AE137" t="str">
            <v>Employee</v>
          </cell>
          <cell r="AF137" t="str">
            <v>Useraccount &amp; eMail</v>
          </cell>
          <cell r="AG137" t="str">
            <v>Working</v>
          </cell>
          <cell r="AH137" t="str">
            <v>indirect</v>
          </cell>
          <cell r="AI137" t="str">
            <v>Full time</v>
          </cell>
          <cell r="AJ137" t="str">
            <v>Permanent</v>
          </cell>
          <cell r="AK137"/>
          <cell r="AL137" t="str">
            <v>No</v>
          </cell>
          <cell r="AM137" t="str">
            <v/>
          </cell>
          <cell r="AN137">
            <v>42.5</v>
          </cell>
          <cell r="AO137">
            <v>42.5</v>
          </cell>
          <cell r="AP137" t="str">
            <v/>
          </cell>
          <cell r="AQ137">
            <v>228000</v>
          </cell>
          <cell r="AR137">
            <v>22800</v>
          </cell>
          <cell r="AS137"/>
          <cell r="AT137">
            <v>250800</v>
          </cell>
          <cell r="AU137" t="str">
            <v>Female</v>
          </cell>
          <cell r="AV137" t="str">
            <v/>
          </cell>
          <cell r="AW137" t="str">
            <v/>
          </cell>
          <cell r="AX137" t="str">
            <v/>
          </cell>
          <cell r="AY137" t="str">
            <v/>
          </cell>
          <cell r="AZ137" t="str">
            <v/>
          </cell>
          <cell r="BA137" t="str">
            <v>Spouse/Domestic Partner</v>
          </cell>
          <cell r="BB137" t="str">
            <v>TR96 0006 2000 7590 0006 8909 28</v>
          </cell>
        </row>
        <row r="138">
          <cell r="C138" t="str">
            <v>G00019037</v>
          </cell>
          <cell r="D138" t="str">
            <v>142db3c3-a6be-442a-88b9-71cad8799d32</v>
          </cell>
          <cell r="E138">
            <v>44496.001805555556</v>
          </cell>
          <cell r="F138" t="str">
            <v>TRIST1</v>
          </cell>
          <cell r="G138" t="str">
            <v>EISK</v>
          </cell>
          <cell r="H138" t="str">
            <v>71300_936</v>
          </cell>
          <cell r="I138" t="str">
            <v>Cankaya, Sedat</v>
          </cell>
          <cell r="J138" t="str">
            <v>Syed, Hyder</v>
          </cell>
          <cell r="K138" t="str">
            <v>G00009090</v>
          </cell>
          <cell r="L138" t="str">
            <v>YES</v>
          </cell>
          <cell r="M138" t="str">
            <v/>
          </cell>
          <cell r="N138" t="str">
            <v>Outdoor Sales</v>
          </cell>
          <cell r="O138" t="str">
            <v>Ezgi</v>
          </cell>
          <cell r="P138" t="str">
            <v/>
          </cell>
          <cell r="Q138" t="str">
            <v>Senturk</v>
          </cell>
          <cell r="R138" t="str">
            <v/>
          </cell>
          <cell r="S138">
            <v>33867</v>
          </cell>
          <cell r="T138">
            <v>44501</v>
          </cell>
          <cell r="U138"/>
          <cell r="V138" t="str">
            <v>en-us</v>
          </cell>
          <cell r="W138" t="str">
            <v/>
          </cell>
          <cell r="X138" t="str">
            <v/>
          </cell>
          <cell r="Y138" t="str">
            <v>TUR</v>
          </cell>
          <cell r="Z138" t="str">
            <v>TRY</v>
          </cell>
          <cell r="AA138" t="str">
            <v>expert</v>
          </cell>
          <cell r="AB138" t="str">
            <v>Outside Sales</v>
          </cell>
          <cell r="AC138" t="str">
            <v/>
          </cell>
          <cell r="AD138" t="str">
            <v/>
          </cell>
          <cell r="AE138" t="str">
            <v>Employee</v>
          </cell>
          <cell r="AF138" t="str">
            <v>Useraccount &amp; eMail</v>
          </cell>
          <cell r="AG138" t="str">
            <v>Working</v>
          </cell>
          <cell r="AH138" t="str">
            <v>indirect</v>
          </cell>
          <cell r="AI138" t="str">
            <v>Full time</v>
          </cell>
          <cell r="AJ138" t="str">
            <v>Permanent</v>
          </cell>
          <cell r="AK138"/>
          <cell r="AL138" t="str">
            <v>Yes</v>
          </cell>
          <cell r="AM138" t="str">
            <v>No</v>
          </cell>
          <cell r="AN138">
            <v>42.5</v>
          </cell>
          <cell r="AO138">
            <v>14</v>
          </cell>
          <cell r="AP138" t="str">
            <v/>
          </cell>
          <cell r="AQ138">
            <v>342000</v>
          </cell>
          <cell r="AR138">
            <v>85500</v>
          </cell>
          <cell r="AS138"/>
          <cell r="AT138">
            <v>427500</v>
          </cell>
          <cell r="AU138" t="str">
            <v>Female</v>
          </cell>
          <cell r="AV138" t="str">
            <v/>
          </cell>
          <cell r="AW138" t="str">
            <v/>
          </cell>
          <cell r="AX138" t="str">
            <v/>
          </cell>
          <cell r="AY138" t="str">
            <v/>
          </cell>
          <cell r="AZ138" t="str">
            <v/>
          </cell>
          <cell r="BA138" t="str">
            <v>Family Member</v>
          </cell>
          <cell r="BB138" t="str">
            <v>TR35 0006 2000 8650 0006 6842 07</v>
          </cell>
        </row>
        <row r="139">
          <cell r="C139" t="str">
            <v>G00018943</v>
          </cell>
          <cell r="D139" t="str">
            <v>f9e1294f-8489-4468-b747-bce30aacdff3</v>
          </cell>
          <cell r="E139">
            <v>44475.001875000002</v>
          </cell>
          <cell r="F139" t="str">
            <v>TRIST1</v>
          </cell>
          <cell r="G139" t="str">
            <v>EMCA</v>
          </cell>
          <cell r="H139" t="str">
            <v>70300_936</v>
          </cell>
          <cell r="I139" t="str">
            <v>Comert, Gul</v>
          </cell>
          <cell r="J139" t="str">
            <v>Trautmann, Thomas</v>
          </cell>
          <cell r="K139" t="str">
            <v>G00000943</v>
          </cell>
          <cell r="L139" t="str">
            <v>YES</v>
          </cell>
          <cell r="M139" t="str">
            <v/>
          </cell>
          <cell r="N139" t="str">
            <v>Indoor Sales</v>
          </cell>
          <cell r="O139" t="str">
            <v>Erdem</v>
          </cell>
          <cell r="P139" t="str">
            <v/>
          </cell>
          <cell r="Q139" t="str">
            <v>Cetinkaya</v>
          </cell>
          <cell r="R139" t="str">
            <v/>
          </cell>
          <cell r="S139">
            <v>34493</v>
          </cell>
          <cell r="T139">
            <v>44473</v>
          </cell>
          <cell r="U139">
            <v>44473</v>
          </cell>
          <cell r="V139" t="str">
            <v>en-us</v>
          </cell>
          <cell r="W139" t="str">
            <v/>
          </cell>
          <cell r="X139" t="str">
            <v/>
          </cell>
          <cell r="Y139" t="str">
            <v>TUR</v>
          </cell>
          <cell r="Z139" t="str">
            <v>TRY</v>
          </cell>
          <cell r="AA139" t="str">
            <v>expert</v>
          </cell>
          <cell r="AB139" t="str">
            <v>Inside Sales</v>
          </cell>
          <cell r="AC139" t="str">
            <v/>
          </cell>
          <cell r="AD139" t="str">
            <v/>
          </cell>
          <cell r="AE139" t="str">
            <v>Employee</v>
          </cell>
          <cell r="AF139" t="str">
            <v>Useraccount &amp; eMail</v>
          </cell>
          <cell r="AG139" t="str">
            <v>Working</v>
          </cell>
          <cell r="AH139" t="str">
            <v>indirect</v>
          </cell>
          <cell r="AI139" t="str">
            <v>Full time</v>
          </cell>
          <cell r="AJ139" t="str">
            <v>Permanent</v>
          </cell>
          <cell r="AK139"/>
          <cell r="AL139" t="str">
            <v>No</v>
          </cell>
          <cell r="AM139" t="str">
            <v>No</v>
          </cell>
          <cell r="AN139">
            <v>42.5</v>
          </cell>
          <cell r="AO139">
            <v>14</v>
          </cell>
          <cell r="AP139" t="str">
            <v/>
          </cell>
          <cell r="AQ139">
            <v>318000</v>
          </cell>
          <cell r="AR139">
            <v>53000</v>
          </cell>
          <cell r="AS139"/>
          <cell r="AT139">
            <v>371000</v>
          </cell>
          <cell r="AU139" t="str">
            <v>Male</v>
          </cell>
          <cell r="AV139" t="str">
            <v/>
          </cell>
          <cell r="AW139" t="str">
            <v/>
          </cell>
          <cell r="AX139" t="str">
            <v/>
          </cell>
          <cell r="AY139" t="str">
            <v/>
          </cell>
          <cell r="AZ139" t="str">
            <v/>
          </cell>
          <cell r="BA139" t="str">
            <v>Family Member</v>
          </cell>
          <cell r="BB139" t="str">
            <v>TR90 0006 2000 2090 0006 6180 15</v>
          </cell>
        </row>
        <row r="140">
          <cell r="C140" t="str">
            <v>G00018586</v>
          </cell>
          <cell r="D140" t="str">
            <v>75046fb2-4c46-4001-9206-cc2ce2587cfc</v>
          </cell>
          <cell r="E140">
            <v>44415.00340277778</v>
          </cell>
          <cell r="F140" t="str">
            <v>TRIST1</v>
          </cell>
          <cell r="G140" t="str">
            <v>EUBN</v>
          </cell>
          <cell r="H140" t="str">
            <v>43000_936</v>
          </cell>
          <cell r="I140" t="str">
            <v>Butun, Ebru</v>
          </cell>
          <cell r="J140" t="str">
            <v>Reppe, Tino</v>
          </cell>
          <cell r="K140" t="str">
            <v>G00000112</v>
          </cell>
          <cell r="L140" t="str">
            <v>YES</v>
          </cell>
          <cell r="M140" t="str">
            <v>No</v>
          </cell>
          <cell r="N140" t="str">
            <v>Human Resources - operational</v>
          </cell>
          <cell r="O140" t="str">
            <v>Ebru</v>
          </cell>
          <cell r="P140" t="str">
            <v/>
          </cell>
          <cell r="Q140" t="str">
            <v>Butun</v>
          </cell>
          <cell r="R140" t="str">
            <v/>
          </cell>
          <cell r="S140">
            <v>32667</v>
          </cell>
          <cell r="T140">
            <v>44417</v>
          </cell>
          <cell r="U140"/>
          <cell r="V140" t="str">
            <v>en-us</v>
          </cell>
          <cell r="W140" t="str">
            <v/>
          </cell>
          <cell r="X140" t="str">
            <v/>
          </cell>
          <cell r="Y140" t="str">
            <v>TUR</v>
          </cell>
          <cell r="Z140" t="str">
            <v>TRY</v>
          </cell>
          <cell r="AA140" t="str">
            <v>manager_1</v>
          </cell>
          <cell r="AB140" t="str">
            <v>Manager</v>
          </cell>
          <cell r="AC140" t="str">
            <v/>
          </cell>
          <cell r="AD140" t="str">
            <v/>
          </cell>
          <cell r="AE140" t="str">
            <v>Employee</v>
          </cell>
          <cell r="AF140" t="str">
            <v>Useraccount &amp; eMail</v>
          </cell>
          <cell r="AG140" t="str">
            <v>Working</v>
          </cell>
          <cell r="AH140" t="str">
            <v>indirect</v>
          </cell>
          <cell r="AI140" t="str">
            <v>Full time</v>
          </cell>
          <cell r="AJ140" t="str">
            <v>Permanent</v>
          </cell>
          <cell r="AK140"/>
          <cell r="AL140" t="str">
            <v>No</v>
          </cell>
          <cell r="AM140" t="str">
            <v>No</v>
          </cell>
          <cell r="AN140">
            <v>42.5</v>
          </cell>
          <cell r="AO140">
            <v>15</v>
          </cell>
          <cell r="AP140" t="str">
            <v/>
          </cell>
          <cell r="AQ140">
            <v>811200</v>
          </cell>
          <cell r="AR140">
            <v>121680</v>
          </cell>
          <cell r="AS140"/>
          <cell r="AT140">
            <v>932880</v>
          </cell>
          <cell r="AU140" t="str">
            <v>Female</v>
          </cell>
          <cell r="AV140" t="str">
            <v/>
          </cell>
          <cell r="AW140" t="str">
            <v/>
          </cell>
          <cell r="AX140" t="str">
            <v/>
          </cell>
          <cell r="AY140" t="str">
            <v/>
          </cell>
          <cell r="AZ140" t="str">
            <v/>
          </cell>
          <cell r="BA140" t="str">
            <v>Spouse/Domestic Partner</v>
          </cell>
          <cell r="BB140" t="str">
            <v>TR76 0006 2000 5360 0006 6631 92</v>
          </cell>
        </row>
        <row r="141">
          <cell r="C141" t="str">
            <v>G00017892</v>
          </cell>
          <cell r="D141" t="str">
            <v>21914e20-b017-45b5-bf7c-86d59f76104f</v>
          </cell>
          <cell r="E141">
            <v>44297.001886574071</v>
          </cell>
          <cell r="F141" t="str">
            <v>TRIST1</v>
          </cell>
          <cell r="G141" t="str">
            <v>TLKC</v>
          </cell>
          <cell r="H141" t="str">
            <v>71400_936</v>
          </cell>
          <cell r="I141" t="str">
            <v>Cankaya, Sedat</v>
          </cell>
          <cell r="J141" t="str">
            <v>Kamal, Hossam</v>
          </cell>
          <cell r="K141" t="str">
            <v>G00016591</v>
          </cell>
          <cell r="L141" t="str">
            <v>YES</v>
          </cell>
          <cell r="M141" t="str">
            <v/>
          </cell>
          <cell r="N141" t="str">
            <v>Outdoor Sales</v>
          </cell>
          <cell r="O141" t="str">
            <v>Tugrul</v>
          </cell>
          <cell r="P141" t="str">
            <v/>
          </cell>
          <cell r="Q141" t="str">
            <v>Kilic</v>
          </cell>
          <cell r="R141" t="str">
            <v/>
          </cell>
          <cell r="S141">
            <v>35796</v>
          </cell>
          <cell r="T141">
            <v>44295</v>
          </cell>
          <cell r="U141">
            <v>44295</v>
          </cell>
          <cell r="V141" t="str">
            <v>en-us</v>
          </cell>
          <cell r="W141" t="str">
            <v/>
          </cell>
          <cell r="X141" t="str">
            <v/>
          </cell>
          <cell r="Y141" t="str">
            <v>TUR</v>
          </cell>
          <cell r="Z141" t="str">
            <v>TRY</v>
          </cell>
          <cell r="AA141" t="str">
            <v>professional_jr</v>
          </cell>
          <cell r="AB141" t="str">
            <v>Outside Sales</v>
          </cell>
          <cell r="AC141" t="str">
            <v/>
          </cell>
          <cell r="AD141" t="str">
            <v/>
          </cell>
          <cell r="AE141" t="str">
            <v>Employee</v>
          </cell>
          <cell r="AF141" t="str">
            <v>Useraccount &amp; eMail</v>
          </cell>
          <cell r="AG141" t="str">
            <v>Working</v>
          </cell>
          <cell r="AH141" t="str">
            <v>indirect</v>
          </cell>
          <cell r="AI141" t="str">
            <v>Full time</v>
          </cell>
          <cell r="AJ141" t="str">
            <v>Permanent</v>
          </cell>
          <cell r="AK141"/>
          <cell r="AL141" t="str">
            <v>Yes</v>
          </cell>
          <cell r="AM141" t="str">
            <v>No</v>
          </cell>
          <cell r="AN141">
            <v>42.5</v>
          </cell>
          <cell r="AO141">
            <v>14</v>
          </cell>
          <cell r="AP141" t="str">
            <v/>
          </cell>
          <cell r="AQ141">
            <v>288000</v>
          </cell>
          <cell r="AR141">
            <v>72000</v>
          </cell>
          <cell r="AS141"/>
          <cell r="AT141">
            <v>360000</v>
          </cell>
          <cell r="AU141" t="str">
            <v>Male</v>
          </cell>
          <cell r="AV141" t="str">
            <v/>
          </cell>
          <cell r="AW141" t="str">
            <v/>
          </cell>
          <cell r="AX141" t="str">
            <v/>
          </cell>
          <cell r="AY141" t="str">
            <v/>
          </cell>
          <cell r="AZ141" t="str">
            <v/>
          </cell>
          <cell r="BA141" t="str">
            <v>Family Member</v>
          </cell>
          <cell r="BB141" t="str">
            <v>TR72 0006 2000 5930 0006 6574 50</v>
          </cell>
        </row>
        <row r="142">
          <cell r="C142" t="str">
            <v>G00012423</v>
          </cell>
          <cell r="D142" t="str">
            <v>c1ec9a25-2f85-4183-b368-b9bb69d88a10</v>
          </cell>
          <cell r="E142">
            <v>44008.31150462963</v>
          </cell>
          <cell r="F142" t="str">
            <v>TRIST1</v>
          </cell>
          <cell r="G142" t="str">
            <v>NZBN</v>
          </cell>
          <cell r="H142" t="str">
            <v>41000_936</v>
          </cell>
          <cell r="I142" t="str">
            <v>Gulle, Hulya</v>
          </cell>
          <cell r="J142" t="str">
            <v>Gulle, Hulya</v>
          </cell>
          <cell r="K142" t="str">
            <v>G00009060</v>
          </cell>
          <cell r="L142" t="str">
            <v>NO</v>
          </cell>
          <cell r="M142" t="str">
            <v/>
          </cell>
          <cell r="N142" t="str">
            <v>Finance / Controlling</v>
          </cell>
          <cell r="O142" t="str">
            <v>Naz</v>
          </cell>
          <cell r="P142" t="str">
            <v/>
          </cell>
          <cell r="Q142" t="str">
            <v>Balin</v>
          </cell>
          <cell r="R142" t="str">
            <v/>
          </cell>
          <cell r="S142">
            <v>31654</v>
          </cell>
          <cell r="T142">
            <v>43222</v>
          </cell>
          <cell r="U142"/>
          <cell r="V142" t="str">
            <v>en-us</v>
          </cell>
          <cell r="W142" t="str">
            <v/>
          </cell>
          <cell r="X142" t="str">
            <v/>
          </cell>
          <cell r="Y142" t="str">
            <v>TUR</v>
          </cell>
          <cell r="Z142" t="str">
            <v>TRY</v>
          </cell>
          <cell r="AA142" t="str">
            <v>expert</v>
          </cell>
          <cell r="AB142" t="str">
            <v>Accountant</v>
          </cell>
          <cell r="AC142" t="str">
            <v/>
          </cell>
          <cell r="AD142" t="str">
            <v/>
          </cell>
          <cell r="AE142" t="str">
            <v>Employee</v>
          </cell>
          <cell r="AF142" t="str">
            <v>Useraccount &amp; eMail</v>
          </cell>
          <cell r="AG142" t="str">
            <v>Working</v>
          </cell>
          <cell r="AH142" t="str">
            <v>indirect</v>
          </cell>
          <cell r="AI142" t="str">
            <v>Full time</v>
          </cell>
          <cell r="AJ142" t="str">
            <v>Permanent</v>
          </cell>
          <cell r="AK142"/>
          <cell r="AL142" t="str">
            <v>No</v>
          </cell>
          <cell r="AM142" t="str">
            <v/>
          </cell>
          <cell r="AN142">
            <v>42.5</v>
          </cell>
          <cell r="AO142">
            <v>14</v>
          </cell>
          <cell r="AP142" t="str">
            <v/>
          </cell>
          <cell r="AQ142">
            <v>288000</v>
          </cell>
          <cell r="AR142">
            <v>28800</v>
          </cell>
          <cell r="AS142"/>
          <cell r="AT142">
            <v>316800</v>
          </cell>
          <cell r="AU142" t="str">
            <v>Female</v>
          </cell>
          <cell r="AV142" t="str">
            <v/>
          </cell>
          <cell r="AW142" t="str">
            <v/>
          </cell>
          <cell r="AX142" t="str">
            <v/>
          </cell>
          <cell r="AY142" t="str">
            <v/>
          </cell>
          <cell r="AZ142" t="str">
            <v/>
          </cell>
          <cell r="BA142" t="str">
            <v>Spouse/Domestic Partner</v>
          </cell>
          <cell r="BB142" t="str">
            <v>TR39 0006 2000 7590 0006 6443 13</v>
          </cell>
        </row>
        <row r="143">
          <cell r="C143" t="str">
            <v>G00009061</v>
          </cell>
          <cell r="D143" t="str">
            <v>29fb092e-62a8-44ba-b03f-cd43d1b8393e</v>
          </cell>
          <cell r="E143">
            <v>44008.31150462963</v>
          </cell>
          <cell r="F143" t="str">
            <v>TRIST1</v>
          </cell>
          <cell r="G143" t="str">
            <v>HAKU</v>
          </cell>
          <cell r="H143" t="str">
            <v>41000_936</v>
          </cell>
          <cell r="I143" t="str">
            <v>Gulle, Hulya</v>
          </cell>
          <cell r="J143" t="str">
            <v>Gulle, Hulya</v>
          </cell>
          <cell r="K143" t="str">
            <v>G00009060</v>
          </cell>
          <cell r="L143" t="str">
            <v>NO</v>
          </cell>
          <cell r="M143" t="str">
            <v/>
          </cell>
          <cell r="N143" t="str">
            <v>Finance / Controlling</v>
          </cell>
          <cell r="O143" t="str">
            <v>Hulya</v>
          </cell>
          <cell r="P143" t="str">
            <v/>
          </cell>
          <cell r="Q143" t="str">
            <v>Kuyu</v>
          </cell>
          <cell r="R143" t="str">
            <v/>
          </cell>
          <cell r="S143">
            <v>27614</v>
          </cell>
          <cell r="T143">
            <v>42100</v>
          </cell>
          <cell r="U143"/>
          <cell r="V143" t="str">
            <v>en-us</v>
          </cell>
          <cell r="W143" t="str">
            <v/>
          </cell>
          <cell r="X143" t="str">
            <v/>
          </cell>
          <cell r="Y143" t="str">
            <v>TUR</v>
          </cell>
          <cell r="Z143" t="str">
            <v>TRY</v>
          </cell>
          <cell r="AA143" t="str">
            <v>professional_sen</v>
          </cell>
          <cell r="AB143" t="str">
            <v>Accountant</v>
          </cell>
          <cell r="AC143" t="str">
            <v/>
          </cell>
          <cell r="AD143" t="str">
            <v/>
          </cell>
          <cell r="AE143" t="str">
            <v>Employee</v>
          </cell>
          <cell r="AF143" t="str">
            <v>Useraccount &amp; eMail</v>
          </cell>
          <cell r="AG143" t="str">
            <v>Working</v>
          </cell>
          <cell r="AH143" t="str">
            <v>indirect</v>
          </cell>
          <cell r="AI143" t="str">
            <v>Full time</v>
          </cell>
          <cell r="AJ143" t="str">
            <v>Permanent</v>
          </cell>
          <cell r="AK143"/>
          <cell r="AL143" t="str">
            <v>No</v>
          </cell>
          <cell r="AM143" t="str">
            <v/>
          </cell>
          <cell r="AN143">
            <v>42.5</v>
          </cell>
          <cell r="AO143">
            <v>14</v>
          </cell>
          <cell r="AP143" t="str">
            <v/>
          </cell>
          <cell r="AQ143">
            <v>432000</v>
          </cell>
          <cell r="AR143">
            <v>43200</v>
          </cell>
          <cell r="AS143"/>
          <cell r="AT143">
            <v>475200</v>
          </cell>
          <cell r="AU143" t="str">
            <v>Female</v>
          </cell>
          <cell r="AV143" t="str">
            <v/>
          </cell>
          <cell r="AW143" t="str">
            <v/>
          </cell>
          <cell r="AX143" t="str">
            <v/>
          </cell>
          <cell r="AY143" t="str">
            <v/>
          </cell>
          <cell r="AZ143" t="str">
            <v/>
          </cell>
          <cell r="BA143" t="str">
            <v>Family Member</v>
          </cell>
          <cell r="BB143" t="str">
            <v>TR07 0006 2000 6710 0006 6564 84</v>
          </cell>
        </row>
        <row r="144">
          <cell r="C144" t="str">
            <v>G00009065</v>
          </cell>
          <cell r="D144" t="str">
            <v>6431bdd6-d42e-4f98-91c9-93378f0b5a46</v>
          </cell>
          <cell r="E144">
            <v>44008.31150462963</v>
          </cell>
          <cell r="F144" t="str">
            <v>TRIST1</v>
          </cell>
          <cell r="G144" t="str">
            <v>ECEL</v>
          </cell>
          <cell r="H144" t="str">
            <v>73000_936</v>
          </cell>
          <cell r="I144" t="str">
            <v>Erkul, Erdinc</v>
          </cell>
          <cell r="J144" t="str">
            <v>Cheema, Sohaib</v>
          </cell>
          <cell r="K144" t="str">
            <v>G00009098</v>
          </cell>
          <cell r="L144" t="str">
            <v>YES</v>
          </cell>
          <cell r="M144" t="str">
            <v/>
          </cell>
          <cell r="N144" t="str">
            <v>Shipment</v>
          </cell>
          <cell r="O144" t="str">
            <v>Erdinc</v>
          </cell>
          <cell r="P144" t="str">
            <v/>
          </cell>
          <cell r="Q144" t="str">
            <v>Erkul</v>
          </cell>
          <cell r="R144" t="str">
            <v/>
          </cell>
          <cell r="S144">
            <v>29034</v>
          </cell>
          <cell r="T144">
            <v>41276</v>
          </cell>
          <cell r="U144"/>
          <cell r="V144" t="str">
            <v>en-us</v>
          </cell>
          <cell r="W144" t="str">
            <v/>
          </cell>
          <cell r="X144" t="str">
            <v/>
          </cell>
          <cell r="Y144" t="str">
            <v>TUR</v>
          </cell>
          <cell r="Z144" t="str">
            <v>TRY</v>
          </cell>
          <cell r="AA144" t="str">
            <v>manager_1</v>
          </cell>
          <cell r="AB144" t="str">
            <v>Supervisor</v>
          </cell>
          <cell r="AC144" t="str">
            <v/>
          </cell>
          <cell r="AD144" t="str">
            <v/>
          </cell>
          <cell r="AE144" t="str">
            <v>Employee</v>
          </cell>
          <cell r="AF144" t="str">
            <v>Useraccount &amp; eMail</v>
          </cell>
          <cell r="AG144" t="str">
            <v>Working</v>
          </cell>
          <cell r="AH144" t="str">
            <v>indirect</v>
          </cell>
          <cell r="AI144" t="str">
            <v>Full time</v>
          </cell>
          <cell r="AJ144" t="str">
            <v>Permanent</v>
          </cell>
          <cell r="AK144"/>
          <cell r="AL144" t="str">
            <v>No</v>
          </cell>
          <cell r="AM144" t="str">
            <v>No</v>
          </cell>
          <cell r="AN144">
            <v>42.5</v>
          </cell>
          <cell r="AO144">
            <v>20</v>
          </cell>
          <cell r="AP144" t="str">
            <v/>
          </cell>
          <cell r="AQ144">
            <v>444000</v>
          </cell>
          <cell r="AR144">
            <v>44400</v>
          </cell>
          <cell r="AS144"/>
          <cell r="AT144">
            <v>488400</v>
          </cell>
          <cell r="AU144" t="str">
            <v>Male</v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>Spouse/Domestic Partner</v>
          </cell>
          <cell r="BB144" t="str">
            <v>TR39 0006 2000 6710 0006 6725 92</v>
          </cell>
        </row>
        <row r="145">
          <cell r="C145" t="str">
            <v>G00009068</v>
          </cell>
          <cell r="D145" t="str">
            <v>172a1370-19a2-4417-9cb5-8a36a918d717</v>
          </cell>
          <cell r="E145">
            <v>44008.31150462963</v>
          </cell>
          <cell r="F145" t="str">
            <v>TRIST1</v>
          </cell>
          <cell r="G145" t="str">
            <v>AIEN</v>
          </cell>
          <cell r="H145" t="str">
            <v>73000_936</v>
          </cell>
          <cell r="I145" t="str">
            <v>Erkul, Erdinc</v>
          </cell>
          <cell r="J145" t="str">
            <v>Erkul, Erdinc</v>
          </cell>
          <cell r="K145" t="str">
            <v>G00009065</v>
          </cell>
          <cell r="L145" t="str">
            <v>NO</v>
          </cell>
          <cell r="M145" t="str">
            <v/>
          </cell>
          <cell r="N145" t="str">
            <v>Shipment</v>
          </cell>
          <cell r="O145" t="str">
            <v>Ali</v>
          </cell>
          <cell r="P145" t="str">
            <v/>
          </cell>
          <cell r="Q145" t="str">
            <v>Eren</v>
          </cell>
          <cell r="R145" t="str">
            <v/>
          </cell>
          <cell r="S145">
            <v>29677</v>
          </cell>
          <cell r="T145">
            <v>41318</v>
          </cell>
          <cell r="U145"/>
          <cell r="V145" t="str">
            <v>en-us</v>
          </cell>
          <cell r="W145" t="str">
            <v/>
          </cell>
          <cell r="X145" t="str">
            <v/>
          </cell>
          <cell r="Y145" t="str">
            <v>TUR</v>
          </cell>
          <cell r="Z145" t="str">
            <v>TRY</v>
          </cell>
          <cell r="AA145" t="str">
            <v>vocational</v>
          </cell>
          <cell r="AB145" t="str">
            <v>Operator</v>
          </cell>
          <cell r="AC145" t="str">
            <v/>
          </cell>
          <cell r="AD145" t="str">
            <v/>
          </cell>
          <cell r="AE145" t="str">
            <v>Employee</v>
          </cell>
          <cell r="AF145" t="str">
            <v>Useraccount &amp; eMail</v>
          </cell>
          <cell r="AG145" t="str">
            <v>Working</v>
          </cell>
          <cell r="AH145" t="str">
            <v>indirect</v>
          </cell>
          <cell r="AI145" t="str">
            <v>Full time</v>
          </cell>
          <cell r="AJ145" t="str">
            <v>Permanent</v>
          </cell>
          <cell r="AK145"/>
          <cell r="AL145" t="str">
            <v>No</v>
          </cell>
          <cell r="AM145" t="str">
            <v>No</v>
          </cell>
          <cell r="AN145">
            <v>42.5</v>
          </cell>
          <cell r="AO145">
            <v>14</v>
          </cell>
          <cell r="AP145" t="str">
            <v/>
          </cell>
          <cell r="AQ145">
            <v>252000</v>
          </cell>
          <cell r="AR145">
            <v>25200</v>
          </cell>
          <cell r="AS145"/>
          <cell r="AT145">
            <v>277200</v>
          </cell>
          <cell r="AU145" t="str">
            <v>Male</v>
          </cell>
          <cell r="AV145" t="str">
            <v/>
          </cell>
          <cell r="AW145" t="str">
            <v/>
          </cell>
          <cell r="AX145" t="str">
            <v/>
          </cell>
          <cell r="AY145" t="str">
            <v/>
          </cell>
          <cell r="AZ145" t="str">
            <v/>
          </cell>
          <cell r="BA145" t="str">
            <v>Spouse/Domestic Partner</v>
          </cell>
          <cell r="BB145" t="str">
            <v>TR43 0006 2000 6710 0006 6728 11</v>
          </cell>
        </row>
        <row r="146">
          <cell r="C146" t="str">
            <v>G00009069</v>
          </cell>
          <cell r="D146" t="str">
            <v>0a61518f-be43-4388-9eaf-40307a4557df</v>
          </cell>
          <cell r="E146">
            <v>44008.311493055553</v>
          </cell>
          <cell r="F146" t="str">
            <v>TRIST1</v>
          </cell>
          <cell r="G146" t="str">
            <v>YRVU</v>
          </cell>
          <cell r="H146" t="str">
            <v>73000_936</v>
          </cell>
          <cell r="I146" t="str">
            <v>Erkul, Erdinc</v>
          </cell>
          <cell r="J146" t="str">
            <v>Erkul, Erdinc</v>
          </cell>
          <cell r="K146" t="str">
            <v>G00009065</v>
          </cell>
          <cell r="L146" t="str">
            <v>NO</v>
          </cell>
          <cell r="M146" t="str">
            <v/>
          </cell>
          <cell r="N146" t="str">
            <v>Shipment</v>
          </cell>
          <cell r="O146" t="str">
            <v>Yasar</v>
          </cell>
          <cell r="P146" t="str">
            <v/>
          </cell>
          <cell r="Q146" t="str">
            <v>Varlioglu</v>
          </cell>
          <cell r="R146" t="str">
            <v/>
          </cell>
          <cell r="S146">
            <v>31207</v>
          </cell>
          <cell r="T146">
            <v>41596</v>
          </cell>
          <cell r="U146">
            <v>41596</v>
          </cell>
          <cell r="V146" t="str">
            <v>en-us</v>
          </cell>
          <cell r="W146" t="str">
            <v/>
          </cell>
          <cell r="X146" t="str">
            <v/>
          </cell>
          <cell r="Y146" t="str">
            <v>TUR</v>
          </cell>
          <cell r="Z146" t="str">
            <v>TRY</v>
          </cell>
          <cell r="AA146" t="str">
            <v>vocational</v>
          </cell>
          <cell r="AB146" t="str">
            <v>Technican Standards</v>
          </cell>
          <cell r="AC146" t="str">
            <v/>
          </cell>
          <cell r="AD146" t="str">
            <v/>
          </cell>
          <cell r="AE146" t="str">
            <v>Employee</v>
          </cell>
          <cell r="AF146" t="str">
            <v>Useraccount &amp; eMail</v>
          </cell>
          <cell r="AG146" t="str">
            <v>Working</v>
          </cell>
          <cell r="AH146" t="str">
            <v>indirect</v>
          </cell>
          <cell r="AI146" t="str">
            <v>Full time</v>
          </cell>
          <cell r="AJ146" t="str">
            <v>Permanent</v>
          </cell>
          <cell r="AK146"/>
          <cell r="AL146" t="str">
            <v>No</v>
          </cell>
          <cell r="AM146" t="str">
            <v>No</v>
          </cell>
          <cell r="AN146">
            <v>42.5</v>
          </cell>
          <cell r="AO146">
            <v>14</v>
          </cell>
          <cell r="AP146" t="str">
            <v/>
          </cell>
          <cell r="AQ146">
            <v>280800</v>
          </cell>
          <cell r="AR146">
            <v>28080</v>
          </cell>
          <cell r="AS146"/>
          <cell r="AT146">
            <v>308880</v>
          </cell>
          <cell r="AU146" t="str">
            <v>Male</v>
          </cell>
          <cell r="AV146" t="str">
            <v/>
          </cell>
          <cell r="AW146" t="str">
            <v/>
          </cell>
          <cell r="AX146" t="str">
            <v/>
          </cell>
          <cell r="AY146" t="str">
            <v/>
          </cell>
          <cell r="AZ146" t="str">
            <v/>
          </cell>
          <cell r="BA146" t="str">
            <v>Family Member</v>
          </cell>
          <cell r="BB146" t="str">
            <v>TR79 0006 2000 6710 0006 6691 56</v>
          </cell>
        </row>
        <row r="147">
          <cell r="C147" t="str">
            <v>G00009060</v>
          </cell>
          <cell r="D147" t="str">
            <v>d4a7f515-3992-4e93-bce1-e0d9cebf9197</v>
          </cell>
          <cell r="E147">
            <v>44008.311493055553</v>
          </cell>
          <cell r="F147" t="str">
            <v>TRIST1</v>
          </cell>
          <cell r="G147" t="str">
            <v>HAGE</v>
          </cell>
          <cell r="H147" t="str">
            <v>41000_936</v>
          </cell>
          <cell r="I147" t="str">
            <v>Gulle, Hulya</v>
          </cell>
          <cell r="J147" t="str">
            <v>Salian, Sujit</v>
          </cell>
          <cell r="K147" t="str">
            <v>G00009083</v>
          </cell>
          <cell r="L147" t="str">
            <v>YES</v>
          </cell>
          <cell r="M147" t="str">
            <v/>
          </cell>
          <cell r="N147" t="str">
            <v>Finance / Controlling</v>
          </cell>
          <cell r="O147" t="str">
            <v>Hulya</v>
          </cell>
          <cell r="P147" t="str">
            <v/>
          </cell>
          <cell r="Q147" t="str">
            <v>Gulle</v>
          </cell>
          <cell r="R147" t="str">
            <v/>
          </cell>
          <cell r="S147">
            <v>25270</v>
          </cell>
          <cell r="T147">
            <v>39844</v>
          </cell>
          <cell r="U147"/>
          <cell r="V147" t="str">
            <v>en-us</v>
          </cell>
          <cell r="W147" t="str">
            <v/>
          </cell>
          <cell r="X147" t="str">
            <v/>
          </cell>
          <cell r="Y147" t="str">
            <v>TUR</v>
          </cell>
          <cell r="Z147" t="str">
            <v>TRY</v>
          </cell>
          <cell r="AA147" t="str">
            <v>manager_1</v>
          </cell>
          <cell r="AB147" t="str">
            <v>Manager</v>
          </cell>
          <cell r="AC147" t="str">
            <v/>
          </cell>
          <cell r="AD147" t="str">
            <v/>
          </cell>
          <cell r="AE147" t="str">
            <v>Employee</v>
          </cell>
          <cell r="AF147" t="str">
            <v>Useraccount &amp; eMail</v>
          </cell>
          <cell r="AG147" t="str">
            <v>Working</v>
          </cell>
          <cell r="AH147" t="str">
            <v>indirect</v>
          </cell>
          <cell r="AI147" t="str">
            <v>Full time</v>
          </cell>
          <cell r="AJ147" t="str">
            <v>Permanent</v>
          </cell>
          <cell r="AK147"/>
          <cell r="AL147" t="str">
            <v>Yes</v>
          </cell>
          <cell r="AM147" t="str">
            <v>No</v>
          </cell>
          <cell r="AN147">
            <v>42.5</v>
          </cell>
          <cell r="AO147">
            <v>20</v>
          </cell>
          <cell r="AP147" t="str">
            <v/>
          </cell>
          <cell r="AQ147">
            <v>1112400</v>
          </cell>
          <cell r="AR147">
            <v>166860</v>
          </cell>
          <cell r="AS147"/>
          <cell r="AT147">
            <v>1279260</v>
          </cell>
          <cell r="AU147" t="str">
            <v>Female</v>
          </cell>
          <cell r="AV147" t="str">
            <v/>
          </cell>
          <cell r="AW147" t="str">
            <v/>
          </cell>
          <cell r="AX147" t="str">
            <v/>
          </cell>
          <cell r="AY147" t="str">
            <v/>
          </cell>
          <cell r="AZ147" t="str">
            <v/>
          </cell>
          <cell r="BA147" t="str">
            <v>Family Member</v>
          </cell>
          <cell r="BB147" t="str">
            <v>TR36 0006 2000 6710 0006 6837 04</v>
          </cell>
        </row>
        <row r="148">
          <cell r="C148" t="str">
            <v>G00012030</v>
          </cell>
          <cell r="D148" t="str">
            <v>9f8a9f7f-d952-478d-af05-c40714f08d6a</v>
          </cell>
          <cell r="E148">
            <v>44008.311493055553</v>
          </cell>
          <cell r="F148" t="str">
            <v>TRIST1</v>
          </cell>
          <cell r="G148" t="str">
            <v>SYAZ</v>
          </cell>
          <cell r="H148" t="str">
            <v>46000_936</v>
          </cell>
          <cell r="I148" t="str">
            <v>Butun, Ebru</v>
          </cell>
          <cell r="J148" t="str">
            <v>Butun, Ebru</v>
          </cell>
          <cell r="K148" t="str">
            <v>G00018586</v>
          </cell>
          <cell r="L148" t="str">
            <v>NO</v>
          </cell>
          <cell r="M148" t="str">
            <v/>
          </cell>
          <cell r="N148" t="str">
            <v>Special Processes</v>
          </cell>
          <cell r="O148" t="str">
            <v>Senay</v>
          </cell>
          <cell r="P148" t="str">
            <v/>
          </cell>
          <cell r="Q148" t="str">
            <v>Akgoz</v>
          </cell>
          <cell r="R148" t="str">
            <v/>
          </cell>
          <cell r="S148">
            <v>28126</v>
          </cell>
          <cell r="T148">
            <v>42402</v>
          </cell>
          <cell r="U148"/>
          <cell r="V148" t="str">
            <v>en-us</v>
          </cell>
          <cell r="W148" t="str">
            <v/>
          </cell>
          <cell r="X148" t="str">
            <v/>
          </cell>
          <cell r="Y148" t="str">
            <v>TUR</v>
          </cell>
          <cell r="Z148" t="str">
            <v>TRY</v>
          </cell>
          <cell r="AA148" t="str">
            <v>worker</v>
          </cell>
          <cell r="AB148" t="str">
            <v>Cleaner</v>
          </cell>
          <cell r="AC148" t="str">
            <v/>
          </cell>
          <cell r="AD148" t="str">
            <v/>
          </cell>
          <cell r="AE148" t="str">
            <v>Employee</v>
          </cell>
          <cell r="AF148" t="str">
            <v>Useraccount &amp; eMail</v>
          </cell>
          <cell r="AG148" t="str">
            <v>Working</v>
          </cell>
          <cell r="AH148" t="str">
            <v>indirect</v>
          </cell>
          <cell r="AI148" t="str">
            <v>Part time</v>
          </cell>
          <cell r="AJ148" t="str">
            <v>Permanent</v>
          </cell>
          <cell r="AK148"/>
          <cell r="AL148" t="str">
            <v>No</v>
          </cell>
          <cell r="AM148" t="str">
            <v/>
          </cell>
          <cell r="AN148">
            <v>42.5</v>
          </cell>
          <cell r="AO148">
            <v>14</v>
          </cell>
          <cell r="AP148" t="str">
            <v/>
          </cell>
          <cell r="AQ148">
            <v>136884</v>
          </cell>
          <cell r="AR148">
            <v>0</v>
          </cell>
          <cell r="AS148"/>
          <cell r="AT148">
            <v>136884</v>
          </cell>
          <cell r="AU148" t="str">
            <v>Female</v>
          </cell>
          <cell r="AV148" t="str">
            <v/>
          </cell>
          <cell r="AW148" t="str">
            <v/>
          </cell>
          <cell r="AX148" t="str">
            <v/>
          </cell>
          <cell r="AY148" t="str">
            <v/>
          </cell>
          <cell r="AZ148" t="str">
            <v/>
          </cell>
          <cell r="BA148" t="str">
            <v>Spouse/Domestic Partner</v>
          </cell>
          <cell r="BB148" t="str">
            <v>TR34 0006 2000 7400 0006 6047 28</v>
          </cell>
        </row>
        <row r="149">
          <cell r="C149" t="str">
            <v>G00009076</v>
          </cell>
          <cell r="D149" t="str">
            <v>557d8f6e-e8de-4937-8564-50c5f903b64c</v>
          </cell>
          <cell r="E149">
            <v>43938.721875000003</v>
          </cell>
          <cell r="F149" t="str">
            <v>TRIST1</v>
          </cell>
          <cell r="G149" t="str">
            <v>SNST</v>
          </cell>
          <cell r="H149" t="str">
            <v>70100_936</v>
          </cell>
          <cell r="I149" t="str">
            <v>Comert, Gul</v>
          </cell>
          <cell r="J149" t="str">
            <v>Comert, Gul</v>
          </cell>
          <cell r="K149" t="str">
            <v>G00009067</v>
          </cell>
          <cell r="L149" t="str">
            <v>NO</v>
          </cell>
          <cell r="M149" t="str">
            <v/>
          </cell>
          <cell r="N149" t="str">
            <v>Indoor Sales</v>
          </cell>
          <cell r="O149" t="str">
            <v>Sultan</v>
          </cell>
          <cell r="P149" t="str">
            <v/>
          </cell>
          <cell r="Q149" t="str">
            <v>Sat</v>
          </cell>
          <cell r="R149" t="str">
            <v/>
          </cell>
          <cell r="S149">
            <v>33333</v>
          </cell>
          <cell r="T149">
            <v>42983</v>
          </cell>
          <cell r="U149">
            <v>42983</v>
          </cell>
          <cell r="V149" t="str">
            <v>en-us</v>
          </cell>
          <cell r="W149" t="str">
            <v/>
          </cell>
          <cell r="X149" t="str">
            <v/>
          </cell>
          <cell r="Y149" t="str">
            <v>TUR</v>
          </cell>
          <cell r="Z149" t="str">
            <v>TRY</v>
          </cell>
          <cell r="AA149" t="str">
            <v>expert</v>
          </cell>
          <cell r="AB149" t="str">
            <v>Inside Sales</v>
          </cell>
          <cell r="AC149" t="str">
            <v/>
          </cell>
          <cell r="AD149" t="str">
            <v/>
          </cell>
          <cell r="AE149" t="str">
            <v>Employee</v>
          </cell>
          <cell r="AF149" t="str">
            <v>Useraccount &amp; eMail</v>
          </cell>
          <cell r="AG149" t="str">
            <v>Working</v>
          </cell>
          <cell r="AH149" t="str">
            <v>indirect</v>
          </cell>
          <cell r="AI149" t="str">
            <v>Full time</v>
          </cell>
          <cell r="AJ149" t="str">
            <v>Permanent</v>
          </cell>
          <cell r="AK149"/>
          <cell r="AL149" t="str">
            <v>No</v>
          </cell>
          <cell r="AM149" t="str">
            <v>No</v>
          </cell>
          <cell r="AN149">
            <v>42.5</v>
          </cell>
          <cell r="AO149">
            <v>20</v>
          </cell>
          <cell r="AP149" t="str">
            <v/>
          </cell>
          <cell r="AQ149">
            <v>270000</v>
          </cell>
          <cell r="AR149">
            <v>40500</v>
          </cell>
          <cell r="AS149"/>
          <cell r="AT149">
            <v>310500</v>
          </cell>
          <cell r="AU149" t="str">
            <v>Female</v>
          </cell>
          <cell r="AV149" t="str">
            <v/>
          </cell>
          <cell r="AW149" t="str">
            <v/>
          </cell>
          <cell r="AX149" t="str">
            <v/>
          </cell>
          <cell r="AY149" t="str">
            <v/>
          </cell>
          <cell r="AZ149" t="str">
            <v/>
          </cell>
          <cell r="BA149" t="str">
            <v>Spouse/Domestic Partner</v>
          </cell>
          <cell r="BB149" t="str">
            <v>TR58 0006 2000 1650 0006 6216 24</v>
          </cell>
        </row>
        <row r="150">
          <cell r="C150" t="str">
            <v>G00009066</v>
          </cell>
          <cell r="D150" t="str">
            <v>9664b857-ad1a-47d5-bd05-fdf4ba03acc6</v>
          </cell>
          <cell r="E150">
            <v>43938.721875000003</v>
          </cell>
          <cell r="F150" t="str">
            <v>TRIST1</v>
          </cell>
          <cell r="G150" t="str">
            <v>SICU</v>
          </cell>
          <cell r="H150" t="str">
            <v>71110_936</v>
          </cell>
          <cell r="I150" t="str">
            <v>Cankaya, Sedat</v>
          </cell>
          <cell r="J150" t="str">
            <v>Syed, Shazad</v>
          </cell>
          <cell r="K150" t="str">
            <v>G00009086</v>
          </cell>
          <cell r="L150" t="str">
            <v>YES</v>
          </cell>
          <cell r="M150" t="str">
            <v/>
          </cell>
          <cell r="N150" t="str">
            <v>Outdoor Sales</v>
          </cell>
          <cell r="O150" t="str">
            <v>Sitki</v>
          </cell>
          <cell r="P150" t="str">
            <v/>
          </cell>
          <cell r="Q150" t="str">
            <v>Cebecioglu</v>
          </cell>
          <cell r="R150" t="str">
            <v/>
          </cell>
          <cell r="S150">
            <v>29920</v>
          </cell>
          <cell r="T150">
            <v>40575</v>
          </cell>
          <cell r="U150">
            <v>41487</v>
          </cell>
          <cell r="V150" t="str">
            <v/>
          </cell>
          <cell r="W150" t="str">
            <v>TRT</v>
          </cell>
          <cell r="X150" t="str">
            <v/>
          </cell>
          <cell r="Y150" t="str">
            <v>TUR</v>
          </cell>
          <cell r="Z150" t="str">
            <v>TRY</v>
          </cell>
          <cell r="AA150" t="str">
            <v>manager_1</v>
          </cell>
          <cell r="AB150" t="str">
            <v>Sales Manager</v>
          </cell>
          <cell r="AC150" t="str">
            <v/>
          </cell>
          <cell r="AD150" t="str">
            <v/>
          </cell>
          <cell r="AE150" t="str">
            <v>Employee</v>
          </cell>
          <cell r="AF150" t="str">
            <v>Useraccount &amp; eMail</v>
          </cell>
          <cell r="AG150" t="str">
            <v>Working</v>
          </cell>
          <cell r="AH150" t="str">
            <v>indirect</v>
          </cell>
          <cell r="AI150" t="str">
            <v>Full time</v>
          </cell>
          <cell r="AJ150" t="str">
            <v>Permanent</v>
          </cell>
          <cell r="AK150"/>
          <cell r="AL150" t="str">
            <v>Yes</v>
          </cell>
          <cell r="AM150" t="str">
            <v>No</v>
          </cell>
          <cell r="AN150">
            <v>42.5</v>
          </cell>
          <cell r="AO150">
            <v>20</v>
          </cell>
          <cell r="AP150" t="str">
            <v/>
          </cell>
          <cell r="AQ150">
            <v>748800</v>
          </cell>
          <cell r="AR150">
            <v>224640</v>
          </cell>
          <cell r="AS150"/>
          <cell r="AT150">
            <v>973440</v>
          </cell>
          <cell r="AU150" t="str">
            <v>Male</v>
          </cell>
          <cell r="AV150" t="str">
            <v/>
          </cell>
          <cell r="AW150" t="str">
            <v/>
          </cell>
          <cell r="AX150" t="str">
            <v/>
          </cell>
          <cell r="AY150" t="str">
            <v/>
          </cell>
          <cell r="AZ150" t="str">
            <v/>
          </cell>
          <cell r="BA150" t="str">
            <v>Family Member</v>
          </cell>
          <cell r="BB150" t="str">
            <v>TR47 0006 2001 2620 0006 6973 32</v>
          </cell>
        </row>
        <row r="151">
          <cell r="C151" t="str">
            <v>G00009067</v>
          </cell>
          <cell r="D151" t="str">
            <v>00740bf9-af80-419f-b261-15b5a6789395</v>
          </cell>
          <cell r="E151">
            <v>43938.721875000003</v>
          </cell>
          <cell r="F151" t="str">
            <v>TRIST1</v>
          </cell>
          <cell r="G151" t="str">
            <v>GLSİ</v>
          </cell>
          <cell r="H151" t="str">
            <v>70000_936</v>
          </cell>
          <cell r="I151" t="str">
            <v>Comert, Gul</v>
          </cell>
          <cell r="J151" t="str">
            <v>Sayyed, Ulfath</v>
          </cell>
          <cell r="K151" t="str">
            <v>G00009099</v>
          </cell>
          <cell r="L151" t="str">
            <v>YES</v>
          </cell>
          <cell r="M151" t="str">
            <v/>
          </cell>
          <cell r="N151" t="str">
            <v>Indoor Sales</v>
          </cell>
          <cell r="O151" t="str">
            <v>Gul</v>
          </cell>
          <cell r="P151" t="str">
            <v/>
          </cell>
          <cell r="Q151" t="str">
            <v>Comert</v>
          </cell>
          <cell r="R151" t="str">
            <v/>
          </cell>
          <cell r="S151">
            <v>29618</v>
          </cell>
          <cell r="T151">
            <v>42961</v>
          </cell>
          <cell r="U151"/>
          <cell r="V151" t="str">
            <v>en-us</v>
          </cell>
          <cell r="W151" t="str">
            <v/>
          </cell>
          <cell r="X151" t="str">
            <v/>
          </cell>
          <cell r="Y151" t="str">
            <v>TUR</v>
          </cell>
          <cell r="Z151" t="str">
            <v>TRY</v>
          </cell>
          <cell r="AA151" t="str">
            <v>manager_1</v>
          </cell>
          <cell r="AB151" t="str">
            <v>Inside Sales</v>
          </cell>
          <cell r="AC151" t="str">
            <v/>
          </cell>
          <cell r="AD151" t="str">
            <v/>
          </cell>
          <cell r="AE151" t="str">
            <v>Employee</v>
          </cell>
          <cell r="AF151" t="str">
            <v>Useraccount &amp; eMail</v>
          </cell>
          <cell r="AG151" t="str">
            <v>Working</v>
          </cell>
          <cell r="AH151" t="str">
            <v>indirect</v>
          </cell>
          <cell r="AI151" t="str">
            <v>Full time</v>
          </cell>
          <cell r="AJ151" t="str">
            <v>Permanent</v>
          </cell>
          <cell r="AK151"/>
          <cell r="AL151" t="str">
            <v>No</v>
          </cell>
          <cell r="AM151" t="str">
            <v>No</v>
          </cell>
          <cell r="AN151">
            <v>42.5</v>
          </cell>
          <cell r="AO151">
            <v>14</v>
          </cell>
          <cell r="AP151" t="str">
            <v/>
          </cell>
          <cell r="AQ151">
            <v>384000</v>
          </cell>
          <cell r="AR151">
            <v>57600</v>
          </cell>
          <cell r="AS151"/>
          <cell r="AT151">
            <v>441600</v>
          </cell>
          <cell r="AU151" t="str">
            <v>Female</v>
          </cell>
          <cell r="AV151" t="str">
            <v/>
          </cell>
          <cell r="AW151" t="str">
            <v/>
          </cell>
          <cell r="AX151" t="str">
            <v/>
          </cell>
          <cell r="AY151" t="str">
            <v/>
          </cell>
          <cell r="AZ151" t="str">
            <v/>
          </cell>
          <cell r="BA151" t="str">
            <v>Spouse/Domestic Partner</v>
          </cell>
          <cell r="BB151" t="str">
            <v>TR07 0006 2000 7800 0006 6602 07</v>
          </cell>
        </row>
        <row r="152">
          <cell r="C152" t="str">
            <v>G00009058</v>
          </cell>
          <cell r="D152" t="str">
            <v>cc11912e-f7db-4fa9-8d54-6499f3a7e58b</v>
          </cell>
          <cell r="E152">
            <v>43938.721863425926</v>
          </cell>
          <cell r="F152" t="str">
            <v>TRIST1</v>
          </cell>
          <cell r="G152" t="str">
            <v>MLPI</v>
          </cell>
          <cell r="H152" t="str">
            <v>70200_936</v>
          </cell>
          <cell r="I152" t="str">
            <v>Comert, Gul</v>
          </cell>
          <cell r="J152" t="str">
            <v>Sayyed, Ulfath</v>
          </cell>
          <cell r="K152" t="str">
            <v>G00009099</v>
          </cell>
          <cell r="L152" t="str">
            <v>YES</v>
          </cell>
          <cell r="M152" t="str">
            <v/>
          </cell>
          <cell r="N152" t="str">
            <v>Indoor Sales</v>
          </cell>
          <cell r="O152" t="str">
            <v>Michael</v>
          </cell>
          <cell r="P152" t="str">
            <v/>
          </cell>
          <cell r="Q152" t="str">
            <v>Perri</v>
          </cell>
          <cell r="R152" t="str">
            <v/>
          </cell>
          <cell r="S152">
            <v>23628</v>
          </cell>
          <cell r="T152">
            <v>40695</v>
          </cell>
          <cell r="U152"/>
          <cell r="V152" t="str">
            <v>de-DE</v>
          </cell>
          <cell r="W152" t="str">
            <v>CET</v>
          </cell>
          <cell r="X152" t="str">
            <v/>
          </cell>
          <cell r="Y152" t="str">
            <v>TUR</v>
          </cell>
          <cell r="Z152" t="str">
            <v>TRY</v>
          </cell>
          <cell r="AA152" t="str">
            <v>professional_sen</v>
          </cell>
          <cell r="AB152" t="str">
            <v>Inside Sales</v>
          </cell>
          <cell r="AC152" t="str">
            <v/>
          </cell>
          <cell r="AD152" t="str">
            <v/>
          </cell>
          <cell r="AE152" t="str">
            <v>Employee</v>
          </cell>
          <cell r="AF152" t="str">
            <v>Useraccount &amp; eMail</v>
          </cell>
          <cell r="AG152" t="str">
            <v>Working</v>
          </cell>
          <cell r="AH152" t="str">
            <v>indirect</v>
          </cell>
          <cell r="AI152" t="str">
            <v>Full time</v>
          </cell>
          <cell r="AJ152" t="str">
            <v>Permanent</v>
          </cell>
          <cell r="AK152"/>
          <cell r="AL152" t="str">
            <v>No</v>
          </cell>
          <cell r="AM152" t="str">
            <v>No</v>
          </cell>
          <cell r="AN152">
            <v>42.5</v>
          </cell>
          <cell r="AO152">
            <v>26</v>
          </cell>
          <cell r="AP152" t="str">
            <v/>
          </cell>
          <cell r="AQ152">
            <v>601200</v>
          </cell>
          <cell r="AR152">
            <v>90180</v>
          </cell>
          <cell r="AS152"/>
          <cell r="AT152">
            <v>691380</v>
          </cell>
          <cell r="AU152" t="str">
            <v>Male</v>
          </cell>
          <cell r="AV152" t="str">
            <v/>
          </cell>
          <cell r="AW152" t="str">
            <v/>
          </cell>
          <cell r="AX152" t="str">
            <v/>
          </cell>
          <cell r="AY152" t="str">
            <v/>
          </cell>
          <cell r="AZ152" t="str">
            <v/>
          </cell>
          <cell r="BA152" t="str">
            <v>Spouse/Domestic Partner</v>
          </cell>
          <cell r="BB152" t="str">
            <v>TR07 0006 2000 7800 0006 6602 07</v>
          </cell>
        </row>
        <row r="153">
          <cell r="C153" t="str">
            <v>G00009063</v>
          </cell>
          <cell r="D153" t="str">
            <v>7bd6610d-38fd-4d52-9405-623a5248852f</v>
          </cell>
          <cell r="E153">
            <v>43921.617581018523</v>
          </cell>
          <cell r="F153" t="str">
            <v>TRIST1</v>
          </cell>
          <cell r="G153" t="str">
            <v>BTCK</v>
          </cell>
          <cell r="H153" t="str">
            <v>71100_936</v>
          </cell>
          <cell r="I153" t="str">
            <v>Cankaya, Sedat</v>
          </cell>
          <cell r="J153" t="str">
            <v>Cebecioglu, Sitki</v>
          </cell>
          <cell r="K153" t="str">
            <v>G00009066</v>
          </cell>
          <cell r="L153" t="str">
            <v>YES</v>
          </cell>
          <cell r="M153" t="str">
            <v/>
          </cell>
          <cell r="N153" t="str">
            <v>Outdoor Sales</v>
          </cell>
          <cell r="O153" t="str">
            <v>Bulent</v>
          </cell>
          <cell r="P153" t="str">
            <v/>
          </cell>
          <cell r="Q153" t="str">
            <v>Cakmak</v>
          </cell>
          <cell r="R153" t="str">
            <v/>
          </cell>
          <cell r="S153">
            <v>28414</v>
          </cell>
          <cell r="T153">
            <v>40882</v>
          </cell>
          <cell r="U153"/>
          <cell r="V153" t="str">
            <v>en-us</v>
          </cell>
          <cell r="W153" t="str">
            <v/>
          </cell>
          <cell r="X153" t="str">
            <v/>
          </cell>
          <cell r="Y153" t="str">
            <v>TUR</v>
          </cell>
          <cell r="Z153" t="str">
            <v>TRY</v>
          </cell>
          <cell r="AA153" t="str">
            <v>professional_sen</v>
          </cell>
          <cell r="AB153" t="str">
            <v>Outside Sales</v>
          </cell>
          <cell r="AC153" t="str">
            <v/>
          </cell>
          <cell r="AD153" t="str">
            <v/>
          </cell>
          <cell r="AE153" t="str">
            <v>Employee</v>
          </cell>
          <cell r="AF153" t="str">
            <v>Useraccount &amp; eMail</v>
          </cell>
          <cell r="AG153" t="str">
            <v>Working</v>
          </cell>
          <cell r="AH153" t="str">
            <v>indirect</v>
          </cell>
          <cell r="AI153" t="str">
            <v>Full time</v>
          </cell>
          <cell r="AJ153" t="str">
            <v>Permanent</v>
          </cell>
          <cell r="AK153"/>
          <cell r="AL153" t="str">
            <v>Yes</v>
          </cell>
          <cell r="AM153" t="str">
            <v>No</v>
          </cell>
          <cell r="AN153">
            <v>42.5</v>
          </cell>
          <cell r="AO153">
            <v>20</v>
          </cell>
          <cell r="AP153" t="str">
            <v/>
          </cell>
          <cell r="AQ153">
            <v>360000</v>
          </cell>
          <cell r="AR153">
            <v>90000</v>
          </cell>
          <cell r="AS153"/>
          <cell r="AT153">
            <v>450000</v>
          </cell>
          <cell r="AU153" t="str">
            <v>Male</v>
          </cell>
          <cell r="AV153" t="str">
            <v/>
          </cell>
          <cell r="AW153" t="str">
            <v/>
          </cell>
          <cell r="AX153" t="str">
            <v/>
          </cell>
          <cell r="AY153" t="str">
            <v/>
          </cell>
          <cell r="AZ153" t="str">
            <v/>
          </cell>
          <cell r="BA153" t="str">
            <v>Spouse/Domestic Partner</v>
          </cell>
          <cell r="BB153" t="str">
            <v>TR39 0006 2001 1900 0006 6882 33</v>
          </cell>
        </row>
        <row r="154">
          <cell r="C154" t="str">
            <v>G00009064</v>
          </cell>
          <cell r="D154" t="str">
            <v>59344a2b-ed50-4682-a899-13c1990799e3</v>
          </cell>
          <cell r="E154">
            <v>43921.617569444439</v>
          </cell>
          <cell r="F154" t="str">
            <v>TRIST1</v>
          </cell>
          <cell r="G154" t="str">
            <v>STCA</v>
          </cell>
          <cell r="H154" t="str">
            <v>71200_936</v>
          </cell>
          <cell r="I154" t="str">
            <v>Cankaya, Sedat</v>
          </cell>
          <cell r="J154" t="str">
            <v>Reppe, Tino</v>
          </cell>
          <cell r="K154" t="str">
            <v>G00000112</v>
          </cell>
          <cell r="L154" t="str">
            <v>YES</v>
          </cell>
          <cell r="M154" t="str">
            <v/>
          </cell>
          <cell r="N154" t="str">
            <v>Outdoor Sales</v>
          </cell>
          <cell r="O154" t="str">
            <v>Sedat</v>
          </cell>
          <cell r="P154" t="str">
            <v/>
          </cell>
          <cell r="Q154" t="str">
            <v>Cankaya</v>
          </cell>
          <cell r="R154" t="str">
            <v/>
          </cell>
          <cell r="S154">
            <v>28635</v>
          </cell>
          <cell r="T154">
            <v>42422</v>
          </cell>
          <cell r="U154"/>
          <cell r="V154" t="str">
            <v>en-us</v>
          </cell>
          <cell r="W154" t="str">
            <v/>
          </cell>
          <cell r="X154" t="str">
            <v/>
          </cell>
          <cell r="Y154" t="str">
            <v>TUR</v>
          </cell>
          <cell r="Z154" t="str">
            <v>TRY</v>
          </cell>
          <cell r="AA154" t="str">
            <v>manager_1</v>
          </cell>
          <cell r="AB154" t="str">
            <v>Sales Manager</v>
          </cell>
          <cell r="AC154" t="str">
            <v/>
          </cell>
          <cell r="AD154" t="str">
            <v/>
          </cell>
          <cell r="AE154" t="str">
            <v>Employee</v>
          </cell>
          <cell r="AF154" t="str">
            <v>Useraccount &amp; eMail</v>
          </cell>
          <cell r="AG154" t="str">
            <v>Working</v>
          </cell>
          <cell r="AH154" t="str">
            <v>indirect</v>
          </cell>
          <cell r="AI154" t="str">
            <v>Full time</v>
          </cell>
          <cell r="AJ154" t="str">
            <v>Permanent</v>
          </cell>
          <cell r="AK154"/>
          <cell r="AL154" t="str">
            <v>Yes</v>
          </cell>
          <cell r="AM154" t="str">
            <v>No</v>
          </cell>
          <cell r="AN154">
            <v>42.5</v>
          </cell>
          <cell r="AO154">
            <v>20</v>
          </cell>
          <cell r="AP154" t="str">
            <v/>
          </cell>
          <cell r="AQ154">
            <v>914400</v>
          </cell>
          <cell r="AR154">
            <v>365760</v>
          </cell>
          <cell r="AS154"/>
          <cell r="AT154">
            <v>1280160</v>
          </cell>
          <cell r="AU154" t="str">
            <v>Male</v>
          </cell>
          <cell r="AV154" t="str">
            <v/>
          </cell>
          <cell r="AW154" t="str">
            <v/>
          </cell>
          <cell r="AX154" t="str">
            <v/>
          </cell>
          <cell r="AY154" t="str">
            <v/>
          </cell>
          <cell r="AZ154" t="str">
            <v/>
          </cell>
          <cell r="BA154" t="str">
            <v>Family Member</v>
          </cell>
          <cell r="BB154" t="str">
            <v>TR22 0006 2000 6710 0006 6578 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Employees Profile"/>
      <sheetName val="Sheet5"/>
      <sheetName val="Sheet2"/>
      <sheetName val="Sheet1"/>
      <sheetName val="Sheet4"/>
      <sheetName val="Sheet3"/>
      <sheetName val="Insurance Record Link"/>
    </sheetNames>
    <sheetDataSet>
      <sheetData sheetId="0">
        <row r="9">
          <cell r="B9" t="str">
            <v>G00009082</v>
          </cell>
          <cell r="C9" t="str">
            <v>Vytus Lancy Saldanha</v>
          </cell>
          <cell r="D9" t="str">
            <v>Christian</v>
          </cell>
          <cell r="E9" t="str">
            <v>Male</v>
          </cell>
          <cell r="F9" t="str">
            <v xml:space="preserve">Working </v>
          </cell>
          <cell r="G9" t="str">
            <v>WME</v>
          </cell>
          <cell r="H9" t="str">
            <v>India</v>
          </cell>
          <cell r="I9">
            <v>36176</v>
          </cell>
          <cell r="J9"/>
          <cell r="K9">
            <v>24</v>
          </cell>
          <cell r="L9" t="str">
            <v>64227</v>
          </cell>
          <cell r="M9" t="str">
            <v>27/06/2025</v>
          </cell>
          <cell r="N9">
            <v>45655</v>
          </cell>
          <cell r="O9" t="str">
            <v/>
          </cell>
          <cell r="P9" t="str">
            <v>SALES</v>
          </cell>
          <cell r="Q9" t="str">
            <v>70060</v>
          </cell>
          <cell r="R9" t="str">
            <v>Supp. Chain</v>
          </cell>
          <cell r="S9" t="str">
            <v>INDIRECT</v>
          </cell>
          <cell r="T9" t="str">
            <v>JAFZA</v>
          </cell>
          <cell r="U9" t="str">
            <v>SWF</v>
          </cell>
          <cell r="V9" t="str">
            <v>8-Jul-1967</v>
          </cell>
          <cell r="W9">
            <v>56</v>
          </cell>
          <cell r="X9" t="str">
            <v>Z4983433</v>
          </cell>
          <cell r="Y9" t="str">
            <v>13/2/2019</v>
          </cell>
          <cell r="Z9">
            <v>47161</v>
          </cell>
          <cell r="AA9">
            <v>46981</v>
          </cell>
          <cell r="AB9" t="str">
            <v/>
          </cell>
          <cell r="AC9" t="str">
            <v>201/1998/7045834</v>
          </cell>
          <cell r="AD9" t="str">
            <v>Sales Manager</v>
          </cell>
          <cell r="AE9" t="str">
            <v>28/06/2022</v>
          </cell>
          <cell r="AF9" t="str">
            <v>27/06/2025</v>
          </cell>
        </row>
        <row r="10">
          <cell r="B10" t="str">
            <v>G00009083</v>
          </cell>
          <cell r="C10" t="str">
            <v>Sujit Janardhan Salian</v>
          </cell>
          <cell r="D10" t="str">
            <v>Hindu</v>
          </cell>
          <cell r="E10" t="str">
            <v>Male</v>
          </cell>
          <cell r="F10" t="str">
            <v xml:space="preserve">Working </v>
          </cell>
          <cell r="G10" t="str">
            <v>WME</v>
          </cell>
          <cell r="H10" t="str">
            <v>India</v>
          </cell>
          <cell r="I10">
            <v>36597</v>
          </cell>
          <cell r="J10"/>
          <cell r="K10">
            <v>23</v>
          </cell>
          <cell r="L10" t="str">
            <v>PAC3122769</v>
          </cell>
          <cell r="M10" t="str">
            <v>16/03/2026</v>
          </cell>
          <cell r="N10">
            <v>45917</v>
          </cell>
          <cell r="O10" t="str">
            <v/>
          </cell>
          <cell r="P10" t="str">
            <v>FICO</v>
          </cell>
          <cell r="Q10" t="str">
            <v>40000</v>
          </cell>
          <cell r="R10" t="str">
            <v>Finance</v>
          </cell>
          <cell r="S10" t="str">
            <v>INDIRECT</v>
          </cell>
          <cell r="T10" t="str">
            <v>JAFZA</v>
          </cell>
          <cell r="U10" t="str">
            <v>TOP</v>
          </cell>
          <cell r="V10" t="str">
            <v>20-Oct-1971</v>
          </cell>
          <cell r="W10">
            <v>51</v>
          </cell>
          <cell r="X10" t="str">
            <v>Z4988482</v>
          </cell>
          <cell r="Y10" t="str">
            <v>3/4/2019</v>
          </cell>
          <cell r="Z10">
            <v>47210</v>
          </cell>
          <cell r="AA10">
            <v>47030</v>
          </cell>
          <cell r="AB10" t="str">
            <v/>
          </cell>
          <cell r="AC10" t="str">
            <v>201/2022/7469125</v>
          </cell>
          <cell r="AD10" t="str">
            <v>Executive Manager</v>
          </cell>
          <cell r="AE10" t="str">
            <v>06/10/2022</v>
          </cell>
          <cell r="AF10" t="str">
            <v>16/03/2026</v>
          </cell>
        </row>
        <row r="11">
          <cell r="B11"/>
          <cell r="C11" t="str">
            <v xml:space="preserve">LANCY SERRAO_x000D_
</v>
          </cell>
          <cell r="D11"/>
          <cell r="E11"/>
          <cell r="F11" t="str">
            <v>LEFT</v>
          </cell>
          <cell r="G11"/>
          <cell r="H11" t="str">
            <v>MANGALORE</v>
          </cell>
          <cell r="I11">
            <v>36751</v>
          </cell>
          <cell r="J11"/>
          <cell r="K11"/>
          <cell r="L11" t="str">
            <v>77649</v>
          </cell>
          <cell r="M11"/>
          <cell r="N11"/>
          <cell r="O11" t="str">
            <v>Reminder</v>
          </cell>
          <cell r="P11" t="str">
            <v>REST</v>
          </cell>
          <cell r="Q11"/>
          <cell r="R11" t="str">
            <v>Admin</v>
          </cell>
          <cell r="S11" t="str">
            <v>INDIRECT</v>
          </cell>
          <cell r="T11" t="str">
            <v>JAFZA</v>
          </cell>
          <cell r="U11"/>
          <cell r="V11" t="str">
            <v>29-Apr-1959</v>
          </cell>
          <cell r="W11"/>
          <cell r="X11" t="str">
            <v>Z2662929</v>
          </cell>
          <cell r="Y11" t="str">
            <v>14/07/2014</v>
          </cell>
          <cell r="Z11">
            <v>45486</v>
          </cell>
          <cell r="AA11"/>
          <cell r="AB11" t="str">
            <v/>
          </cell>
          <cell r="AC11" t="str">
            <v>201/2000/7032091</v>
          </cell>
          <cell r="AD11" t="str">
            <v>Driver</v>
          </cell>
          <cell r="AE11" t="str">
            <v>10/4/2018</v>
          </cell>
          <cell r="AF11"/>
        </row>
        <row r="12">
          <cell r="B12"/>
          <cell r="C12" t="str">
            <v xml:space="preserve">Ghulam Sabir Khokhar </v>
          </cell>
          <cell r="D12"/>
          <cell r="E12"/>
          <cell r="F12" t="str">
            <v>LEFT</v>
          </cell>
          <cell r="G12" t="str">
            <v>WME</v>
          </cell>
          <cell r="H12" t="str">
            <v>PAK</v>
          </cell>
          <cell r="I12">
            <v>36940</v>
          </cell>
          <cell r="J12">
            <v>43465</v>
          </cell>
          <cell r="K12"/>
          <cell r="L12" t="str">
            <v>81595</v>
          </cell>
          <cell r="M12"/>
          <cell r="N12"/>
          <cell r="O12" t="str">
            <v>Reminder</v>
          </cell>
          <cell r="P12" t="str">
            <v>PRODN SUPPORT</v>
          </cell>
          <cell r="Q12"/>
          <cell r="R12" t="str">
            <v>Supp. Chain</v>
          </cell>
          <cell r="S12" t="str">
            <v>INDIRECT</v>
          </cell>
          <cell r="T12" t="str">
            <v>JAFZA</v>
          </cell>
          <cell r="U12" t="str">
            <v>SS</v>
          </cell>
          <cell r="V12" t="str">
            <v>7-May-1953</v>
          </cell>
          <cell r="W12"/>
          <cell r="X12" t="str">
            <v>AC4167913</v>
          </cell>
          <cell r="Y12" t="str">
            <v>05/11/2015</v>
          </cell>
          <cell r="Z12">
            <v>45964</v>
          </cell>
          <cell r="AA12"/>
          <cell r="AB12" t="str">
            <v/>
          </cell>
          <cell r="AC12" t="str">
            <v>201/2001/7007099</v>
          </cell>
          <cell r="AD12" t="str">
            <v xml:space="preserve">Store Kepper </v>
          </cell>
          <cell r="AE12">
            <v>42367</v>
          </cell>
          <cell r="AF12"/>
        </row>
        <row r="13">
          <cell r="B13" t="str">
            <v>G00009086</v>
          </cell>
          <cell r="C13" t="str">
            <v>Syed Ghouse Ahmed Shazad</v>
          </cell>
          <cell r="D13" t="str">
            <v>Muslim</v>
          </cell>
          <cell r="E13" t="str">
            <v>Male</v>
          </cell>
          <cell r="F13" t="str">
            <v xml:space="preserve">Working </v>
          </cell>
          <cell r="G13" t="str">
            <v>WME</v>
          </cell>
          <cell r="H13" t="str">
            <v>India</v>
          </cell>
          <cell r="I13">
            <v>37165</v>
          </cell>
          <cell r="J13"/>
          <cell r="K13">
            <v>22</v>
          </cell>
          <cell r="L13" t="str">
            <v>PAC3124530</v>
          </cell>
          <cell r="M13" t="str">
            <v>22/06/2026</v>
          </cell>
          <cell r="N13">
            <v>46015</v>
          </cell>
          <cell r="O13" t="str">
            <v/>
          </cell>
          <cell r="P13" t="str">
            <v>SALES</v>
          </cell>
          <cell r="Q13" t="str">
            <v>70000</v>
          </cell>
          <cell r="R13" t="str">
            <v>Ext. Sales</v>
          </cell>
          <cell r="S13" t="str">
            <v>INDIRECT</v>
          </cell>
          <cell r="T13" t="str">
            <v>JAFZA</v>
          </cell>
          <cell r="U13" t="str">
            <v>TOP</v>
          </cell>
          <cell r="V13" t="str">
            <v>23-Mar-1967</v>
          </cell>
          <cell r="W13">
            <v>56</v>
          </cell>
          <cell r="X13" t="str">
            <v>Z4907753</v>
          </cell>
          <cell r="Y13" t="str">
            <v>06/08/2018</v>
          </cell>
          <cell r="Z13">
            <v>46970</v>
          </cell>
          <cell r="AA13">
            <v>46790</v>
          </cell>
          <cell r="AB13" t="str">
            <v/>
          </cell>
          <cell r="AC13" t="str">
            <v>201/2023/7290178</v>
          </cell>
          <cell r="AD13" t="str">
            <v>Sales Manager</v>
          </cell>
          <cell r="AE13" t="str">
            <v>13/4/2023</v>
          </cell>
          <cell r="AF13" t="str">
            <v>22/06/2026</v>
          </cell>
        </row>
        <row r="14">
          <cell r="B14"/>
          <cell r="C14" t="str">
            <v xml:space="preserve">SANTOSH GHAWATE_x000D_
</v>
          </cell>
          <cell r="D14"/>
          <cell r="E14"/>
          <cell r="F14" t="str">
            <v>LEFT</v>
          </cell>
          <cell r="G14"/>
          <cell r="H14" t="str">
            <v>PUNE</v>
          </cell>
          <cell r="I14">
            <v>37530</v>
          </cell>
          <cell r="J14"/>
          <cell r="K14"/>
          <cell r="L14">
            <v>107590</v>
          </cell>
          <cell r="M14"/>
          <cell r="N14"/>
          <cell r="O14" t="str">
            <v>Reminder</v>
          </cell>
          <cell r="P14" t="str">
            <v>PRODN SUPERVISOR</v>
          </cell>
          <cell r="Q14"/>
          <cell r="R14" t="str">
            <v>Pressure</v>
          </cell>
          <cell r="S14" t="str">
            <v>INDIRECT</v>
          </cell>
          <cell r="T14" t="str">
            <v>JAFZA</v>
          </cell>
          <cell r="U14"/>
          <cell r="V14" t="str">
            <v>22-Dec-1971</v>
          </cell>
          <cell r="W14"/>
          <cell r="X14" t="str">
            <v>Z2659592</v>
          </cell>
          <cell r="Y14" t="str">
            <v>22/06/2014</v>
          </cell>
          <cell r="Z14">
            <v>45464</v>
          </cell>
          <cell r="AA14"/>
          <cell r="AB14" t="str">
            <v/>
          </cell>
          <cell r="AC14" t="str">
            <v>201/2002/7042190</v>
          </cell>
          <cell r="AD14" t="str">
            <v>Production Manager</v>
          </cell>
          <cell r="AE14" t="str">
            <v>20/04/2014</v>
          </cell>
          <cell r="AF14"/>
        </row>
        <row r="15">
          <cell r="B15" t="str">
            <v>G00009087</v>
          </cell>
          <cell r="C15" t="str">
            <v>Zeyaul Haque</v>
          </cell>
          <cell r="D15" t="str">
            <v>Muslim</v>
          </cell>
          <cell r="E15" t="str">
            <v>Male</v>
          </cell>
          <cell r="F15" t="str">
            <v xml:space="preserve">Working </v>
          </cell>
          <cell r="G15" t="str">
            <v>WME</v>
          </cell>
          <cell r="H15" t="str">
            <v>India</v>
          </cell>
          <cell r="I15">
            <v>38200</v>
          </cell>
          <cell r="J15"/>
          <cell r="K15">
            <v>19</v>
          </cell>
          <cell r="L15" t="str">
            <v>137603</v>
          </cell>
          <cell r="M15" t="str">
            <v>07/03/2025</v>
          </cell>
          <cell r="N15">
            <v>45543</v>
          </cell>
          <cell r="O15" t="str">
            <v/>
          </cell>
          <cell r="P15" t="str">
            <v>PRODUCTION SUPERVISOR</v>
          </cell>
          <cell r="Q15" t="str">
            <v>20000</v>
          </cell>
          <cell r="R15" t="str">
            <v>Temp.</v>
          </cell>
          <cell r="S15" t="str">
            <v>INDIRECT</v>
          </cell>
          <cell r="T15" t="str">
            <v>JAFZA</v>
          </cell>
          <cell r="U15" t="str">
            <v>M</v>
          </cell>
          <cell r="V15" t="str">
            <v>1-Apr-1974</v>
          </cell>
          <cell r="W15">
            <v>49</v>
          </cell>
          <cell r="X15" t="str">
            <v>Z4977382</v>
          </cell>
          <cell r="Y15" t="str">
            <v>23/10/2018</v>
          </cell>
          <cell r="Z15">
            <v>47048</v>
          </cell>
          <cell r="AA15">
            <v>46868</v>
          </cell>
          <cell r="AB15" t="str">
            <v/>
          </cell>
          <cell r="AC15" t="str">
            <v>201/2004/7052159</v>
          </cell>
          <cell r="AD15" t="str">
            <v>Production Manager</v>
          </cell>
          <cell r="AE15" t="str">
            <v>08/03/2022</v>
          </cell>
          <cell r="AF15" t="str">
            <v>07/03/2025</v>
          </cell>
        </row>
        <row r="16">
          <cell r="B16" t="str">
            <v>G00009088</v>
          </cell>
          <cell r="C16" t="str">
            <v>Johnson Lobo</v>
          </cell>
          <cell r="D16" t="str">
            <v>Christian</v>
          </cell>
          <cell r="E16" t="str">
            <v>Male</v>
          </cell>
          <cell r="F16" t="str">
            <v xml:space="preserve">Working </v>
          </cell>
          <cell r="G16" t="str">
            <v>WME</v>
          </cell>
          <cell r="H16" t="str">
            <v>India</v>
          </cell>
          <cell r="I16">
            <v>38760</v>
          </cell>
          <cell r="J16"/>
          <cell r="K16">
            <v>17</v>
          </cell>
          <cell r="L16">
            <v>179030</v>
          </cell>
          <cell r="M16" t="str">
            <v>10/7/2025</v>
          </cell>
          <cell r="N16">
            <v>45668</v>
          </cell>
          <cell r="O16" t="str">
            <v/>
          </cell>
          <cell r="P16" t="str">
            <v>FICO</v>
          </cell>
          <cell r="Q16" t="str">
            <v>40000</v>
          </cell>
          <cell r="R16" t="str">
            <v>Finance</v>
          </cell>
          <cell r="S16" t="str">
            <v>INDIRECT</v>
          </cell>
          <cell r="T16" t="str">
            <v>JAFZA</v>
          </cell>
          <cell r="U16" t="str">
            <v>SWF</v>
          </cell>
          <cell r="V16" t="str">
            <v>7-Aug-1982</v>
          </cell>
          <cell r="W16">
            <v>41</v>
          </cell>
          <cell r="X16" t="str">
            <v>Z5553815</v>
          </cell>
          <cell r="Y16" t="str">
            <v>24/11/2021</v>
          </cell>
          <cell r="Z16" t="str">
            <v>23/11/2031</v>
          </cell>
          <cell r="AA16">
            <v>47995</v>
          </cell>
          <cell r="AB16" t="str">
            <v/>
          </cell>
          <cell r="AC16" t="str">
            <v>201/2006/7017294</v>
          </cell>
          <cell r="AD16" t="str">
            <v>Accountant</v>
          </cell>
          <cell r="AE16" t="str">
            <v>30/08/2020</v>
          </cell>
          <cell r="AF16" t="str">
            <v>10/7/2025</v>
          </cell>
        </row>
        <row r="17">
          <cell r="B17" t="str">
            <v>G00009089</v>
          </cell>
          <cell r="C17" t="str">
            <v>Amar Ashley Misquitta</v>
          </cell>
          <cell r="D17" t="str">
            <v>Christian</v>
          </cell>
          <cell r="E17" t="str">
            <v>Male</v>
          </cell>
          <cell r="F17" t="str">
            <v xml:space="preserve">Working </v>
          </cell>
          <cell r="G17" t="str">
            <v>WME</v>
          </cell>
          <cell r="H17" t="str">
            <v>India</v>
          </cell>
          <cell r="I17">
            <v>38784</v>
          </cell>
          <cell r="J17"/>
          <cell r="K17">
            <v>17</v>
          </cell>
          <cell r="L17">
            <v>181417</v>
          </cell>
          <cell r="M17" t="str">
            <v>19/2/2025</v>
          </cell>
          <cell r="N17">
            <v>45527</v>
          </cell>
          <cell r="O17" t="str">
            <v/>
          </cell>
          <cell r="P17" t="str">
            <v>HR</v>
          </cell>
          <cell r="Q17" t="str">
            <v>43000</v>
          </cell>
          <cell r="R17" t="str">
            <v>Admin</v>
          </cell>
          <cell r="S17" t="str">
            <v>INDIRECT</v>
          </cell>
          <cell r="T17" t="str">
            <v>JAFZA</v>
          </cell>
          <cell r="U17" t="str">
            <v>SWF</v>
          </cell>
          <cell r="V17" t="str">
            <v>17-Dec-1976</v>
          </cell>
          <cell r="W17">
            <v>46</v>
          </cell>
          <cell r="X17" t="str">
            <v>S5809086</v>
          </cell>
          <cell r="Y17">
            <v>43264</v>
          </cell>
          <cell r="Z17">
            <v>46916</v>
          </cell>
          <cell r="AA17">
            <v>46736</v>
          </cell>
          <cell r="AB17" t="str">
            <v/>
          </cell>
          <cell r="AC17" t="str">
            <v>201/2006/7033400</v>
          </cell>
          <cell r="AD17" t="str">
            <v>HR &amp; Admin Supervisor</v>
          </cell>
          <cell r="AE17" t="str">
            <v>20/02/2023</v>
          </cell>
          <cell r="AF17" t="str">
            <v>19/2/2025</v>
          </cell>
        </row>
        <row r="18">
          <cell r="B18" t="str">
            <v>G00000112</v>
          </cell>
          <cell r="C18" t="str">
            <v>Tino Reppe</v>
          </cell>
          <cell r="D18" t="str">
            <v>Buddhism</v>
          </cell>
          <cell r="E18" t="str">
            <v>Male</v>
          </cell>
          <cell r="F18" t="str">
            <v xml:space="preserve">Working </v>
          </cell>
          <cell r="G18" t="str">
            <v>WME</v>
          </cell>
          <cell r="H18" t="str">
            <v>Germany</v>
          </cell>
          <cell r="I18">
            <v>38808</v>
          </cell>
          <cell r="J18"/>
          <cell r="K18">
            <v>17</v>
          </cell>
          <cell r="L18" t="str">
            <v>PAC3123363</v>
          </cell>
          <cell r="M18" t="str">
            <v>17/04/2026</v>
          </cell>
          <cell r="N18">
            <v>45949</v>
          </cell>
          <cell r="O18" t="str">
            <v/>
          </cell>
          <cell r="P18" t="str">
            <v>BOARD</v>
          </cell>
          <cell r="Q18" t="str">
            <v>40000</v>
          </cell>
          <cell r="R18" t="str">
            <v>Admin</v>
          </cell>
          <cell r="S18" t="str">
            <v>INDIRECT</v>
          </cell>
          <cell r="T18" t="str">
            <v>JAFZA</v>
          </cell>
          <cell r="U18" t="str">
            <v>TOP</v>
          </cell>
          <cell r="V18" t="str">
            <v>15-Apr-1973</v>
          </cell>
          <cell r="W18">
            <v>50</v>
          </cell>
          <cell r="X18" t="str">
            <v>C4KN4MWY5</v>
          </cell>
          <cell r="Y18" t="str">
            <v>25/11/2021</v>
          </cell>
          <cell r="Z18">
            <v>46715</v>
          </cell>
          <cell r="AA18">
            <v>46535</v>
          </cell>
          <cell r="AB18" t="str">
            <v/>
          </cell>
          <cell r="AC18" t="str">
            <v>201/2023/7214/725</v>
          </cell>
          <cell r="AD18" t="str">
            <v>General Manager</v>
          </cell>
          <cell r="AE18" t="str">
            <v>08/3/2023</v>
          </cell>
          <cell r="AF18" t="str">
            <v>17/04/2026</v>
          </cell>
        </row>
        <row r="19">
          <cell r="B19" t="str">
            <v>G00009090</v>
          </cell>
          <cell r="C19" t="str">
            <v>Hyder Iqbal Syed</v>
          </cell>
          <cell r="D19" t="str">
            <v>Muslim</v>
          </cell>
          <cell r="E19" t="str">
            <v>Male</v>
          </cell>
          <cell r="F19" t="str">
            <v xml:space="preserve">Working </v>
          </cell>
          <cell r="G19" t="str">
            <v>WME</v>
          </cell>
          <cell r="H19" t="str">
            <v>India</v>
          </cell>
          <cell r="I19">
            <v>39203</v>
          </cell>
          <cell r="J19"/>
          <cell r="K19">
            <v>16</v>
          </cell>
          <cell r="L19">
            <v>234352</v>
          </cell>
          <cell r="M19" t="str">
            <v>25/08/2024</v>
          </cell>
          <cell r="N19">
            <v>45349</v>
          </cell>
          <cell r="O19" t="str">
            <v/>
          </cell>
          <cell r="P19" t="str">
            <v>SALES</v>
          </cell>
          <cell r="Q19" t="str">
            <v>70040</v>
          </cell>
          <cell r="R19" t="str">
            <v>Int. Sales</v>
          </cell>
          <cell r="S19" t="str">
            <v>INDIRECT</v>
          </cell>
          <cell r="T19" t="str">
            <v>JAFZA</v>
          </cell>
          <cell r="U19" t="str">
            <v>SWF</v>
          </cell>
          <cell r="V19" t="str">
            <v>2-Feb-1977</v>
          </cell>
          <cell r="W19">
            <v>46</v>
          </cell>
          <cell r="X19" t="str">
            <v>Z3725355</v>
          </cell>
          <cell r="Y19" t="str">
            <v>08/06/2017</v>
          </cell>
          <cell r="Z19">
            <v>46545</v>
          </cell>
          <cell r="AA19">
            <v>46365</v>
          </cell>
          <cell r="AB19" t="str">
            <v/>
          </cell>
          <cell r="AC19" t="str">
            <v>201/2007/7059121</v>
          </cell>
          <cell r="AD19" t="str">
            <v>Projects Manager</v>
          </cell>
          <cell r="AE19" t="str">
            <v>26/08/2021</v>
          </cell>
          <cell r="AF19" t="str">
            <v>25/08/2024</v>
          </cell>
        </row>
        <row r="20">
          <cell r="B20"/>
          <cell r="C20" t="str">
            <v xml:space="preserve">VINESH BHOGTE_x000D_
</v>
          </cell>
          <cell r="D20"/>
          <cell r="E20"/>
          <cell r="F20" t="str">
            <v>LEFT</v>
          </cell>
          <cell r="G20"/>
          <cell r="H20"/>
          <cell r="I20">
            <v>39425</v>
          </cell>
          <cell r="J20"/>
          <cell r="K20"/>
          <cell r="L20">
            <v>1008554</v>
          </cell>
          <cell r="M20"/>
          <cell r="N20"/>
          <cell r="O20" t="str">
            <v>Reminder</v>
          </cell>
          <cell r="P20"/>
          <cell r="Q20"/>
          <cell r="R20" t="str">
            <v>Pressure</v>
          </cell>
          <cell r="S20" t="str">
            <v>DIRECT</v>
          </cell>
          <cell r="T20" t="str">
            <v>JAFZA</v>
          </cell>
          <cell r="U20"/>
          <cell r="V20" t="str">
            <v>20-Nov-1983</v>
          </cell>
          <cell r="W20"/>
          <cell r="X20" t="str">
            <v>K4618556</v>
          </cell>
          <cell r="Y20" t="str">
            <v>13/02/2012</v>
          </cell>
          <cell r="Z20">
            <v>44604</v>
          </cell>
          <cell r="AA20"/>
          <cell r="AB20" t="str">
            <v>Reminder</v>
          </cell>
          <cell r="AC20" t="str">
            <v>201/2007/7225702</v>
          </cell>
          <cell r="AD20" t="str">
            <v>Welding Technician</v>
          </cell>
          <cell r="AE20" t="str">
            <v>27/11/2013</v>
          </cell>
          <cell r="AF20"/>
        </row>
        <row r="21">
          <cell r="B21"/>
          <cell r="C21" t="str">
            <v>Qutub Sayeed Zakaria Syed</v>
          </cell>
          <cell r="D21"/>
          <cell r="E21"/>
          <cell r="F21" t="str">
            <v>LEFT</v>
          </cell>
          <cell r="G21"/>
          <cell r="H21" t="str">
            <v>HYDERABAD</v>
          </cell>
          <cell r="I21">
            <v>39442</v>
          </cell>
          <cell r="J21"/>
          <cell r="K21"/>
          <cell r="L21" t="str">
            <v>276041705231</v>
          </cell>
          <cell r="M21"/>
          <cell r="N21"/>
          <cell r="O21" t="str">
            <v>Reminder</v>
          </cell>
          <cell r="P21" t="str">
            <v>SALES</v>
          </cell>
          <cell r="Q21"/>
          <cell r="R21" t="str">
            <v>Ext. Sales</v>
          </cell>
          <cell r="S21"/>
          <cell r="T21" t="str">
            <v>Ext. Sales</v>
          </cell>
          <cell r="U21"/>
          <cell r="V21" t="str">
            <v>17-Apr-1976</v>
          </cell>
          <cell r="W21"/>
          <cell r="X21" t="str">
            <v>Z1958536</v>
          </cell>
          <cell r="Y21" t="str">
            <v>28/12/2011</v>
          </cell>
          <cell r="Z21">
            <v>44557</v>
          </cell>
          <cell r="AA21"/>
          <cell r="AB21" t="str">
            <v>Reminder</v>
          </cell>
          <cell r="AC21" t="str">
            <v>276041705231</v>
          </cell>
          <cell r="AD21" t="str">
            <v>Electronics Engineer</v>
          </cell>
          <cell r="AE21"/>
          <cell r="AF21"/>
        </row>
        <row r="22">
          <cell r="B22" t="str">
            <v>G00009092</v>
          </cell>
          <cell r="C22" t="str">
            <v>Sankaranarayanan Mani</v>
          </cell>
          <cell r="D22" t="str">
            <v>Hindu</v>
          </cell>
          <cell r="E22" t="str">
            <v>Male</v>
          </cell>
          <cell r="F22" t="str">
            <v xml:space="preserve">Working </v>
          </cell>
          <cell r="G22" t="str">
            <v>WME</v>
          </cell>
          <cell r="H22" t="str">
            <v>India</v>
          </cell>
          <cell r="I22">
            <v>39561</v>
          </cell>
          <cell r="J22"/>
          <cell r="K22">
            <v>15</v>
          </cell>
          <cell r="L22" t="str">
            <v>1032356</v>
          </cell>
          <cell r="M22" t="str">
            <v>21/09/2025</v>
          </cell>
          <cell r="N22">
            <v>45741</v>
          </cell>
          <cell r="O22" t="str">
            <v/>
          </cell>
          <cell r="P22" t="str">
            <v>FICO</v>
          </cell>
          <cell r="Q22" t="str">
            <v>40000</v>
          </cell>
          <cell r="R22" t="str">
            <v>Finance</v>
          </cell>
          <cell r="S22" t="str">
            <v>INDIRECT</v>
          </cell>
          <cell r="T22" t="str">
            <v>JAFZA</v>
          </cell>
          <cell r="U22" t="str">
            <v>SWF</v>
          </cell>
          <cell r="V22" t="str">
            <v>15-May-1975</v>
          </cell>
          <cell r="W22">
            <v>48</v>
          </cell>
          <cell r="X22" t="str">
            <v>Z5311709</v>
          </cell>
          <cell r="Y22" t="str">
            <v>16/12/2019</v>
          </cell>
          <cell r="Z22">
            <v>47467</v>
          </cell>
          <cell r="AA22">
            <v>47287</v>
          </cell>
          <cell r="AB22" t="str">
            <v/>
          </cell>
          <cell r="AC22" t="str">
            <v>201/2008/7142193</v>
          </cell>
          <cell r="AD22" t="str">
            <v>Accountant</v>
          </cell>
          <cell r="AE22" t="str">
            <v>22/9/2022</v>
          </cell>
          <cell r="AF22" t="str">
            <v>21/09/2025</v>
          </cell>
        </row>
        <row r="23">
          <cell r="B23" t="str">
            <v>G00009093</v>
          </cell>
          <cell r="C23" t="str">
            <v>Bindu Kishore</v>
          </cell>
          <cell r="D23" t="str">
            <v>Hindu</v>
          </cell>
          <cell r="E23" t="str">
            <v>Female</v>
          </cell>
          <cell r="F23" t="str">
            <v xml:space="preserve">Working </v>
          </cell>
          <cell r="G23" t="str">
            <v>WME</v>
          </cell>
          <cell r="H23" t="str">
            <v>India</v>
          </cell>
          <cell r="I23">
            <v>39579</v>
          </cell>
          <cell r="J23"/>
          <cell r="K23">
            <v>15</v>
          </cell>
          <cell r="L23">
            <v>1116877</v>
          </cell>
          <cell r="M23" t="str">
            <v>14/02/2025</v>
          </cell>
          <cell r="N23">
            <v>45522</v>
          </cell>
          <cell r="O23" t="str">
            <v/>
          </cell>
          <cell r="P23" t="str">
            <v>FICO</v>
          </cell>
          <cell r="Q23" t="str">
            <v>40000</v>
          </cell>
          <cell r="R23" t="str">
            <v>Finance</v>
          </cell>
          <cell r="S23" t="str">
            <v>INDIRECT</v>
          </cell>
          <cell r="T23" t="str">
            <v>JAFZA</v>
          </cell>
          <cell r="U23" t="str">
            <v>SWF</v>
          </cell>
          <cell r="V23" t="str">
            <v>14-Feb-1973</v>
          </cell>
          <cell r="W23">
            <v>50</v>
          </cell>
          <cell r="X23" t="str">
            <v>R7662060</v>
          </cell>
          <cell r="Y23" t="str">
            <v>01/05/2017</v>
          </cell>
          <cell r="Z23">
            <v>46507</v>
          </cell>
          <cell r="AA23">
            <v>46327</v>
          </cell>
          <cell r="AB23" t="str">
            <v/>
          </cell>
          <cell r="AC23" t="str">
            <v>201/2011/7077761</v>
          </cell>
          <cell r="AD23" t="str">
            <v>Accountant</v>
          </cell>
          <cell r="AE23" t="str">
            <v>15/02/2023</v>
          </cell>
          <cell r="AF23" t="str">
            <v>14/02/2025</v>
          </cell>
        </row>
        <row r="24">
          <cell r="B24"/>
          <cell r="C24" t="str">
            <v>Tabrazullah Chanda Saheb</v>
          </cell>
          <cell r="D24"/>
          <cell r="E24"/>
          <cell r="F24" t="str">
            <v>LEFT</v>
          </cell>
          <cell r="G24" t="str">
            <v>WME-Kuwait</v>
          </cell>
          <cell r="H24" t="str">
            <v>12/06/2022</v>
          </cell>
          <cell r="I24">
            <v>39685</v>
          </cell>
          <cell r="J24">
            <v>44316</v>
          </cell>
          <cell r="K24"/>
          <cell r="L24" t="str">
            <v>27935604025</v>
          </cell>
          <cell r="M24">
            <v>44460</v>
          </cell>
          <cell r="N24"/>
          <cell r="O24" t="str">
            <v>Reminder</v>
          </cell>
          <cell r="P24" t="str">
            <v>SALES</v>
          </cell>
          <cell r="Q24" t="str">
            <v>71040</v>
          </cell>
          <cell r="R24" t="str">
            <v>Ext. Sales</v>
          </cell>
          <cell r="S24" t="str">
            <v>INDIRECT</v>
          </cell>
          <cell r="T24" t="str">
            <v>ES, PM</v>
          </cell>
          <cell r="U24"/>
          <cell r="V24" t="str">
            <v>03-Jun-1979</v>
          </cell>
          <cell r="W24">
            <v>44</v>
          </cell>
          <cell r="X24" t="str">
            <v>Z3286627</v>
          </cell>
          <cell r="Y24" t="str">
            <v>15/06/2016</v>
          </cell>
          <cell r="Z24">
            <v>46187</v>
          </cell>
          <cell r="AA24"/>
          <cell r="AB24" t="str">
            <v/>
          </cell>
          <cell r="AC24" t="str">
            <v>279060309588</v>
          </cell>
          <cell r="AD24" t="str">
            <v>Sales Manager</v>
          </cell>
          <cell r="AE24"/>
          <cell r="AF24">
            <v>44460</v>
          </cell>
        </row>
        <row r="25">
          <cell r="B25"/>
          <cell r="C25" t="str">
            <v>Syed Arshadul Hasen</v>
          </cell>
          <cell r="D25"/>
          <cell r="E25"/>
          <cell r="F25" t="str">
            <v>LEFT</v>
          </cell>
          <cell r="G25" t="str">
            <v>WME</v>
          </cell>
          <cell r="H25" t="str">
            <v>India</v>
          </cell>
          <cell r="I25">
            <v>39748</v>
          </cell>
          <cell r="J25">
            <v>44043</v>
          </cell>
          <cell r="K25"/>
          <cell r="L25">
            <v>1050581</v>
          </cell>
          <cell r="M25"/>
          <cell r="N25"/>
          <cell r="O25" t="str">
            <v>Reminder</v>
          </cell>
          <cell r="P25" t="str">
            <v>DE</v>
          </cell>
          <cell r="Q25" t="str">
            <v>20000</v>
          </cell>
          <cell r="R25" t="str">
            <v>Temp.</v>
          </cell>
          <cell r="S25" t="str">
            <v>DIRECT</v>
          </cell>
          <cell r="T25" t="str">
            <v>JAFZA</v>
          </cell>
          <cell r="U25" t="str">
            <v>SWF</v>
          </cell>
          <cell r="V25" t="str">
            <v>11-Jul-1974</v>
          </cell>
          <cell r="W25">
            <v>49</v>
          </cell>
          <cell r="X25" t="str">
            <v>R8191208</v>
          </cell>
          <cell r="Y25" t="str">
            <v>25/10/2017</v>
          </cell>
          <cell r="Z25">
            <v>46684</v>
          </cell>
          <cell r="AA25"/>
          <cell r="AB25" t="str">
            <v/>
          </cell>
          <cell r="AC25" t="str">
            <v>201/2008/7251984</v>
          </cell>
          <cell r="AD25" t="str">
            <v>Warehouse Assistant</v>
          </cell>
          <cell r="AE25" t="str">
            <v>04/11/2017</v>
          </cell>
          <cell r="AF25"/>
        </row>
        <row r="26">
          <cell r="B26"/>
          <cell r="C26" t="str">
            <v xml:space="preserve">BIPIN NAIR_x000D_
</v>
          </cell>
          <cell r="D26"/>
          <cell r="E26"/>
          <cell r="F26" t="str">
            <v>LEFT</v>
          </cell>
          <cell r="G26" t="str">
            <v>WME</v>
          </cell>
          <cell r="H26" t="str">
            <v>KERALA</v>
          </cell>
          <cell r="I26">
            <v>40045</v>
          </cell>
          <cell r="J26">
            <v>43861</v>
          </cell>
          <cell r="K26"/>
          <cell r="L26">
            <v>1141534</v>
          </cell>
          <cell r="M26"/>
          <cell r="N26"/>
          <cell r="O26" t="str">
            <v>Reminder</v>
          </cell>
          <cell r="P26" t="str">
            <v>SALES PRODUCT MGMT</v>
          </cell>
          <cell r="Q26"/>
          <cell r="R26" t="str">
            <v>Ext. Sales</v>
          </cell>
          <cell r="S26" t="str">
            <v>INDIRECT</v>
          </cell>
          <cell r="T26" t="str">
            <v>JAFZA</v>
          </cell>
          <cell r="U26" t="str">
            <v>M</v>
          </cell>
          <cell r="V26" t="str">
            <v>01-Aug-1975</v>
          </cell>
          <cell r="W26"/>
          <cell r="X26" t="str">
            <v>Z3582265</v>
          </cell>
          <cell r="Y26" t="str">
            <v>13/03/2016</v>
          </cell>
          <cell r="Z26">
            <v>46093</v>
          </cell>
          <cell r="AA26"/>
          <cell r="AB26" t="str">
            <v/>
          </cell>
          <cell r="AC26" t="str">
            <v>201/2012/7059663</v>
          </cell>
          <cell r="AD26" t="str">
            <v>Sales Manager</v>
          </cell>
          <cell r="AE26" t="str">
            <v>01/8/2017</v>
          </cell>
          <cell r="AF26"/>
        </row>
        <row r="27">
          <cell r="B27"/>
          <cell r="C27" t="str">
            <v xml:space="preserve">MOTIUR RAHMAN_x000D_
</v>
          </cell>
          <cell r="D27"/>
          <cell r="E27"/>
          <cell r="F27" t="str">
            <v>LEFT</v>
          </cell>
          <cell r="G27"/>
          <cell r="H27" t="str">
            <v>KOLKATA</v>
          </cell>
          <cell r="I27">
            <v>40179</v>
          </cell>
          <cell r="J27">
            <v>42947</v>
          </cell>
          <cell r="K27"/>
          <cell r="L27">
            <v>1083835</v>
          </cell>
          <cell r="M27"/>
          <cell r="N27"/>
          <cell r="O27" t="str">
            <v>Reminder</v>
          </cell>
          <cell r="P27" t="str">
            <v>DE</v>
          </cell>
          <cell r="Q27"/>
          <cell r="R27" t="str">
            <v>Temp.</v>
          </cell>
          <cell r="S27" t="str">
            <v>DIRECT</v>
          </cell>
          <cell r="T27" t="str">
            <v>JAFZA</v>
          </cell>
          <cell r="U27"/>
          <cell r="V27" t="str">
            <v>10-May-1965</v>
          </cell>
          <cell r="W27"/>
          <cell r="X27" t="str">
            <v>K8471518</v>
          </cell>
          <cell r="Y27" t="str">
            <v>04/03/2013</v>
          </cell>
          <cell r="Z27">
            <v>44988</v>
          </cell>
          <cell r="AA27"/>
          <cell r="AB27" t="str">
            <v>Reminder</v>
          </cell>
          <cell r="AC27" t="str">
            <v>201/2009/7175984</v>
          </cell>
          <cell r="AD27" t="str">
            <v>Technician</v>
          </cell>
          <cell r="AE27" t="str">
            <v>14/01/2016</v>
          </cell>
          <cell r="AF27"/>
        </row>
        <row r="28">
          <cell r="B28"/>
          <cell r="C28" t="str">
            <v>Ganesh Madhukar Shinde</v>
          </cell>
          <cell r="D28"/>
          <cell r="E28"/>
          <cell r="F28" t="str">
            <v>LEFT</v>
          </cell>
          <cell r="G28"/>
          <cell r="H28" t="str">
            <v>PUNE</v>
          </cell>
          <cell r="I28">
            <v>40224</v>
          </cell>
          <cell r="J28"/>
          <cell r="K28"/>
          <cell r="L28" t="str">
            <v>1088160</v>
          </cell>
          <cell r="M28"/>
          <cell r="N28"/>
          <cell r="O28" t="str">
            <v>Reminder</v>
          </cell>
          <cell r="P28" t="str">
            <v>DE</v>
          </cell>
          <cell r="Q28"/>
          <cell r="R28" t="str">
            <v>Pressure</v>
          </cell>
          <cell r="S28" t="str">
            <v>DIRECT</v>
          </cell>
          <cell r="T28" t="str">
            <v>JAFZA</v>
          </cell>
          <cell r="U28"/>
          <cell r="V28" t="str">
            <v>2-Mar-1984</v>
          </cell>
          <cell r="W28"/>
          <cell r="X28" t="str">
            <v>K9671830</v>
          </cell>
          <cell r="Y28" t="str">
            <v>14/01/2013</v>
          </cell>
          <cell r="Z28">
            <v>44939</v>
          </cell>
          <cell r="AA28"/>
          <cell r="AB28" t="str">
            <v>Reminder</v>
          </cell>
          <cell r="AC28" t="str">
            <v>201/2010/7035848</v>
          </cell>
          <cell r="AD28" t="str">
            <v>Welding Technician</v>
          </cell>
          <cell r="AE28" t="str">
            <v>08/03/2016</v>
          </cell>
          <cell r="AF28"/>
        </row>
        <row r="29">
          <cell r="B29" t="str">
            <v>G00009098</v>
          </cell>
          <cell r="C29" t="str">
            <v>Sohaib Abbas Cheema</v>
          </cell>
          <cell r="D29" t="str">
            <v>Muslim</v>
          </cell>
          <cell r="E29" t="str">
            <v>Male</v>
          </cell>
          <cell r="F29" t="str">
            <v xml:space="preserve">Working </v>
          </cell>
          <cell r="G29" t="str">
            <v>WME</v>
          </cell>
          <cell r="H29" t="str">
            <v>Pakistan</v>
          </cell>
          <cell r="I29">
            <v>40225</v>
          </cell>
          <cell r="J29"/>
          <cell r="K29">
            <v>13</v>
          </cell>
          <cell r="L29" t="str">
            <v>PAC3123358</v>
          </cell>
          <cell r="M29" t="str">
            <v>17/04/2026</v>
          </cell>
          <cell r="N29">
            <v>45949</v>
          </cell>
          <cell r="O29" t="str">
            <v/>
          </cell>
          <cell r="P29" t="str">
            <v>PURCHASE</v>
          </cell>
          <cell r="Q29" t="str">
            <v>73000</v>
          </cell>
          <cell r="R29" t="str">
            <v>Supp. Chain</v>
          </cell>
          <cell r="S29" t="str">
            <v>INDIRECT</v>
          </cell>
          <cell r="T29" t="str">
            <v>JAFZA</v>
          </cell>
          <cell r="U29" t="str">
            <v>M</v>
          </cell>
          <cell r="V29" t="str">
            <v>3-Apr-1985</v>
          </cell>
          <cell r="W29">
            <v>38</v>
          </cell>
          <cell r="X29" t="str">
            <v>AQ4155804</v>
          </cell>
          <cell r="Y29" t="str">
            <v>05/12/2019</v>
          </cell>
          <cell r="Z29">
            <v>47456</v>
          </cell>
          <cell r="AA29">
            <v>47276</v>
          </cell>
          <cell r="AB29" t="str">
            <v/>
          </cell>
          <cell r="AC29" t="str">
            <v>201/2023/7229437</v>
          </cell>
          <cell r="AD29" t="str">
            <v>Purchasing Officer</v>
          </cell>
          <cell r="AE29" t="str">
            <v>21/03/2023</v>
          </cell>
          <cell r="AF29" t="str">
            <v>17/04/2026</v>
          </cell>
        </row>
        <row r="30">
          <cell r="B30" t="str">
            <v>G00009099</v>
          </cell>
          <cell r="C30" t="str">
            <v>Ulfath KS Riazuddin</v>
          </cell>
          <cell r="D30" t="str">
            <v>Muslim</v>
          </cell>
          <cell r="E30" t="str">
            <v>Female</v>
          </cell>
          <cell r="F30" t="str">
            <v xml:space="preserve">Working </v>
          </cell>
          <cell r="G30" t="str">
            <v>WME</v>
          </cell>
          <cell r="H30" t="str">
            <v>India</v>
          </cell>
          <cell r="I30">
            <v>40251</v>
          </cell>
          <cell r="J30"/>
          <cell r="K30">
            <v>13</v>
          </cell>
          <cell r="L30">
            <v>1088147</v>
          </cell>
          <cell r="M30" t="str">
            <v>21/08/2024</v>
          </cell>
          <cell r="N30">
            <v>45345</v>
          </cell>
          <cell r="O30" t="str">
            <v/>
          </cell>
          <cell r="P30" t="str">
            <v>SALES</v>
          </cell>
          <cell r="Q30" t="str">
            <v>70070</v>
          </cell>
          <cell r="R30" t="str">
            <v>Int. Sales</v>
          </cell>
          <cell r="S30" t="str">
            <v>INDIRECT</v>
          </cell>
          <cell r="T30" t="str">
            <v>JAFZA</v>
          </cell>
          <cell r="U30" t="str">
            <v>SWF</v>
          </cell>
          <cell r="V30" t="str">
            <v>8-Sep-1981</v>
          </cell>
          <cell r="W30">
            <v>42</v>
          </cell>
          <cell r="X30" t="str">
            <v>S9788682</v>
          </cell>
          <cell r="Y30" t="str">
            <v>05/11/2018</v>
          </cell>
          <cell r="Z30">
            <v>47061</v>
          </cell>
          <cell r="AA30">
            <v>46881</v>
          </cell>
          <cell r="AB30" t="str">
            <v/>
          </cell>
          <cell r="AC30" t="str">
            <v>201/2010/7036575</v>
          </cell>
          <cell r="AD30" t="str">
            <v>Engineer</v>
          </cell>
          <cell r="AE30" t="str">
            <v>22/08/2021</v>
          </cell>
          <cell r="AF30" t="str">
            <v>21/08/2024</v>
          </cell>
        </row>
        <row r="31">
          <cell r="B31" t="str">
            <v>G00009100</v>
          </cell>
          <cell r="C31" t="str">
            <v>Bharath Kumar Kakkadath Madom Krishnan
 Krishnan</v>
          </cell>
          <cell r="D31" t="str">
            <v>Hindu</v>
          </cell>
          <cell r="E31" t="str">
            <v>Male</v>
          </cell>
          <cell r="F31" t="str">
            <v xml:space="preserve">Working </v>
          </cell>
          <cell r="G31" t="str">
            <v>WME</v>
          </cell>
          <cell r="H31" t="str">
            <v>India</v>
          </cell>
          <cell r="I31">
            <v>40289</v>
          </cell>
          <cell r="J31"/>
          <cell r="K31">
            <v>13</v>
          </cell>
          <cell r="L31">
            <v>1092857</v>
          </cell>
          <cell r="M31" t="str">
            <v>28/02/2025</v>
          </cell>
          <cell r="N31">
            <v>45536</v>
          </cell>
          <cell r="O31" t="str">
            <v/>
          </cell>
          <cell r="P31" t="str">
            <v>PRODN SUPPORT</v>
          </cell>
          <cell r="Q31" t="str">
            <v>73000</v>
          </cell>
          <cell r="R31" t="str">
            <v>Supp. Chain</v>
          </cell>
          <cell r="S31" t="str">
            <v>INDIRECT</v>
          </cell>
          <cell r="T31" t="str">
            <v>JAFZA</v>
          </cell>
          <cell r="U31" t="str">
            <v>SWF</v>
          </cell>
          <cell r="V31" t="str">
            <v>17-Jan-1980</v>
          </cell>
          <cell r="W31">
            <v>43</v>
          </cell>
          <cell r="X31" t="str">
            <v>M6578942</v>
          </cell>
          <cell r="Y31" t="str">
            <v>05/03/2015</v>
          </cell>
          <cell r="Z31">
            <v>45720</v>
          </cell>
          <cell r="AA31">
            <v>45540</v>
          </cell>
          <cell r="AB31" t="str">
            <v/>
          </cell>
          <cell r="AC31" t="str">
            <v>201/2010/7074083</v>
          </cell>
          <cell r="AD31" t="str">
            <v>Stores Supervisor</v>
          </cell>
          <cell r="AE31">
            <v>44621</v>
          </cell>
          <cell r="AF31" t="str">
            <v>28/02/2025</v>
          </cell>
        </row>
        <row r="32">
          <cell r="B32" t="str">
            <v>G00009101</v>
          </cell>
          <cell r="C32" t="str">
            <v>Ranjit Ajit Gupte</v>
          </cell>
          <cell r="D32" t="str">
            <v>Hindu</v>
          </cell>
          <cell r="E32" t="str">
            <v>Male</v>
          </cell>
          <cell r="F32" t="str">
            <v xml:space="preserve">Working </v>
          </cell>
          <cell r="G32" t="str">
            <v>WME</v>
          </cell>
          <cell r="H32" t="str">
            <v>India</v>
          </cell>
          <cell r="I32">
            <v>40299</v>
          </cell>
          <cell r="J32"/>
          <cell r="K32">
            <v>13</v>
          </cell>
          <cell r="L32" t="str">
            <v>1091650</v>
          </cell>
          <cell r="M32" t="str">
            <v>20/04/2025</v>
          </cell>
          <cell r="N32">
            <v>45587</v>
          </cell>
          <cell r="O32" t="str">
            <v/>
          </cell>
          <cell r="P32" t="str">
            <v>SHIPPG</v>
          </cell>
          <cell r="Q32" t="str">
            <v>73000</v>
          </cell>
          <cell r="R32" t="str">
            <v>Supp. Chain</v>
          </cell>
          <cell r="S32" t="str">
            <v>INDIRECT</v>
          </cell>
          <cell r="T32" t="str">
            <v>JAFZA</v>
          </cell>
          <cell r="U32" t="str">
            <v>SWF</v>
          </cell>
          <cell r="V32" t="str">
            <v>16-Aug-1983</v>
          </cell>
          <cell r="W32">
            <v>40</v>
          </cell>
          <cell r="X32" t="str">
            <v>M7541771</v>
          </cell>
          <cell r="Y32" t="str">
            <v>07/04/2015</v>
          </cell>
          <cell r="Z32">
            <v>45753</v>
          </cell>
          <cell r="AA32">
            <v>45573</v>
          </cell>
          <cell r="AB32" t="str">
            <v/>
          </cell>
          <cell r="AC32" t="str">
            <v>201/2010/7068225</v>
          </cell>
          <cell r="AD32" t="str">
            <v>Shipping/Cargo Assistant</v>
          </cell>
          <cell r="AE32">
            <v>44672</v>
          </cell>
          <cell r="AF32" t="str">
            <v>20/04/2025</v>
          </cell>
        </row>
        <row r="33">
          <cell r="B33"/>
          <cell r="C33" t="str">
            <v xml:space="preserve">NABEEL AHMED QURAISHI_x000D_
</v>
          </cell>
          <cell r="D33"/>
          <cell r="E33"/>
          <cell r="F33" t="str">
            <v>LEFT</v>
          </cell>
          <cell r="G33"/>
          <cell r="H33" t="str">
            <v>HYDERABAD</v>
          </cell>
          <cell r="I33">
            <v>42397</v>
          </cell>
          <cell r="J33"/>
          <cell r="K33"/>
          <cell r="L33" t="str">
            <v>1094367</v>
          </cell>
          <cell r="M33"/>
          <cell r="N33"/>
          <cell r="O33" t="str">
            <v>Reminder</v>
          </cell>
          <cell r="P33" t="str">
            <v>SALES</v>
          </cell>
          <cell r="Q33"/>
          <cell r="R33" t="str">
            <v>Ext. Sales</v>
          </cell>
          <cell r="S33"/>
          <cell r="T33" t="str">
            <v>JAFZA</v>
          </cell>
          <cell r="U33"/>
          <cell r="V33" t="str">
            <v>4-Nov-1984</v>
          </cell>
          <cell r="W33"/>
          <cell r="X33" t="str">
            <v>F5925246</v>
          </cell>
          <cell r="Y33" t="str">
            <v>28/12/2005</v>
          </cell>
          <cell r="Z33">
            <v>42365</v>
          </cell>
          <cell r="AA33"/>
          <cell r="AB33" t="str">
            <v>Reminder</v>
          </cell>
          <cell r="AC33" t="str">
            <v>201/2010/7092167</v>
          </cell>
          <cell r="AD33" t="str">
            <v>Engineer</v>
          </cell>
          <cell r="AE33">
            <v>43622</v>
          </cell>
          <cell r="AF33"/>
        </row>
        <row r="34">
          <cell r="B34"/>
          <cell r="C34" t="str">
            <v>Johnvino Selvamony</v>
          </cell>
          <cell r="D34" t="str">
            <v>Christian</v>
          </cell>
          <cell r="E34" t="str">
            <v>Male</v>
          </cell>
          <cell r="F34" t="str">
            <v>LEFT</v>
          </cell>
          <cell r="G34" t="str">
            <v>WME</v>
          </cell>
          <cell r="H34" t="str">
            <v>India</v>
          </cell>
          <cell r="I34">
            <v>40357</v>
          </cell>
          <cell r="J34">
            <v>44711</v>
          </cell>
          <cell r="K34"/>
          <cell r="L34" t="str">
            <v>1096797</v>
          </cell>
          <cell r="M34" t="str">
            <v>28/02/2025</v>
          </cell>
          <cell r="N34">
            <v>45536</v>
          </cell>
          <cell r="O34" t="str">
            <v/>
          </cell>
          <cell r="P34" t="str">
            <v>SALES</v>
          </cell>
          <cell r="Q34" t="str">
            <v>70000</v>
          </cell>
          <cell r="R34" t="str">
            <v>Int. Sales</v>
          </cell>
          <cell r="S34" t="str">
            <v>INDIRECT</v>
          </cell>
          <cell r="T34" t="str">
            <v>JAFZA</v>
          </cell>
          <cell r="U34" t="str">
            <v>SWF</v>
          </cell>
          <cell r="V34" t="str">
            <v>27-May-1982</v>
          </cell>
          <cell r="W34">
            <v>41</v>
          </cell>
          <cell r="X34" t="str">
            <v>M3878202</v>
          </cell>
          <cell r="Y34" t="str">
            <v>01/12/2014</v>
          </cell>
          <cell r="Z34">
            <v>45626</v>
          </cell>
          <cell r="AA34">
            <v>45446</v>
          </cell>
          <cell r="AB34" t="str">
            <v/>
          </cell>
          <cell r="AC34" t="str">
            <v>201/2010/7108359</v>
          </cell>
          <cell r="AD34" t="str">
            <v>Project Coordinator</v>
          </cell>
          <cell r="AE34">
            <v>44621</v>
          </cell>
          <cell r="AF34" t="str">
            <v>28/02/2025</v>
          </cell>
        </row>
        <row r="35">
          <cell r="B35" t="str">
            <v>G00009103</v>
          </cell>
          <cell r="C35" t="str">
            <v>Samdani Hasan Siddiqui</v>
          </cell>
          <cell r="D35" t="str">
            <v>Muslim</v>
          </cell>
          <cell r="E35" t="str">
            <v>Male</v>
          </cell>
          <cell r="F35" t="str">
            <v xml:space="preserve">Working </v>
          </cell>
          <cell r="G35" t="str">
            <v>WME</v>
          </cell>
          <cell r="H35" t="str">
            <v>India</v>
          </cell>
          <cell r="I35">
            <v>40374</v>
          </cell>
          <cell r="J35"/>
          <cell r="K35">
            <v>13</v>
          </cell>
          <cell r="L35" t="str">
            <v>1338758</v>
          </cell>
          <cell r="M35" t="str">
            <v>06/02/2025</v>
          </cell>
          <cell r="N35">
            <v>45514</v>
          </cell>
          <cell r="O35" t="str">
            <v/>
          </cell>
          <cell r="P35" t="str">
            <v>SALES</v>
          </cell>
          <cell r="Q35" t="str">
            <v>71020</v>
          </cell>
          <cell r="R35" t="str">
            <v>Ext. Sales</v>
          </cell>
          <cell r="S35" t="str">
            <v>INDIRECT</v>
          </cell>
          <cell r="T35" t="str">
            <v>ES, PM</v>
          </cell>
          <cell r="U35"/>
          <cell r="V35" t="str">
            <v>13-Mar-1985</v>
          </cell>
          <cell r="W35">
            <v>38</v>
          </cell>
          <cell r="X35" t="str">
            <v>Z4680694</v>
          </cell>
          <cell r="Y35" t="str">
            <v>07/02/2019</v>
          </cell>
          <cell r="Z35">
            <v>47155</v>
          </cell>
          <cell r="AA35">
            <v>46975</v>
          </cell>
          <cell r="AB35" t="str">
            <v/>
          </cell>
          <cell r="AC35" t="str">
            <v>201/2020/7156309</v>
          </cell>
          <cell r="AD35" t="str">
            <v>Sales Manager</v>
          </cell>
          <cell r="AE35">
            <v>44964</v>
          </cell>
          <cell r="AF35" t="str">
            <v>06/02/2025</v>
          </cell>
        </row>
        <row r="36">
          <cell r="B36" t="str">
            <v>G00009104</v>
          </cell>
          <cell r="C36" t="str">
            <v>Harshal Parimal Shah</v>
          </cell>
          <cell r="D36" t="str">
            <v>Hindu</v>
          </cell>
          <cell r="E36" t="str">
            <v>Male</v>
          </cell>
          <cell r="F36" t="str">
            <v xml:space="preserve">Working </v>
          </cell>
          <cell r="G36" t="str">
            <v>WME</v>
          </cell>
          <cell r="H36" t="str">
            <v>India</v>
          </cell>
          <cell r="I36">
            <v>40393</v>
          </cell>
          <cell r="J36"/>
          <cell r="K36">
            <v>13</v>
          </cell>
          <cell r="L36" t="str">
            <v>1099905</v>
          </cell>
          <cell r="M36" t="str">
            <v>19/04/2025</v>
          </cell>
          <cell r="N36">
            <v>45586</v>
          </cell>
          <cell r="O36" t="str">
            <v/>
          </cell>
          <cell r="P36" t="str">
            <v>SALES</v>
          </cell>
          <cell r="Q36" t="str">
            <v>71000</v>
          </cell>
          <cell r="R36" t="str">
            <v>Ext. Sales</v>
          </cell>
          <cell r="S36" t="str">
            <v>INDIRECT</v>
          </cell>
          <cell r="T36" t="str">
            <v>JAFZA</v>
          </cell>
          <cell r="U36" t="str">
            <v>M</v>
          </cell>
          <cell r="V36" t="str">
            <v>4-Apr-1982</v>
          </cell>
          <cell r="W36">
            <v>41</v>
          </cell>
          <cell r="X36" t="str">
            <v>Z5132782</v>
          </cell>
          <cell r="Y36" t="str">
            <v>13/04/2023</v>
          </cell>
          <cell r="Z36">
            <v>48681</v>
          </cell>
          <cell r="AA36">
            <v>48501</v>
          </cell>
          <cell r="AB36" t="str">
            <v/>
          </cell>
          <cell r="AC36" t="str">
            <v>201/2010/7138662</v>
          </cell>
          <cell r="AD36" t="str">
            <v>General Electrical Engineer</v>
          </cell>
          <cell r="AE36">
            <v>44671</v>
          </cell>
          <cell r="AF36" t="str">
            <v>19/04/2025</v>
          </cell>
        </row>
        <row r="37">
          <cell r="B37" t="str">
            <v>G00009107</v>
          </cell>
          <cell r="C37" t="str">
            <v xml:space="preserve">Jayant Parshuram Patil </v>
          </cell>
          <cell r="D37" t="str">
            <v>Hindu</v>
          </cell>
          <cell r="E37" t="str">
            <v>Male</v>
          </cell>
          <cell r="F37" t="str">
            <v xml:space="preserve">Working </v>
          </cell>
          <cell r="G37" t="str">
            <v>WME</v>
          </cell>
          <cell r="H37" t="str">
            <v>India</v>
          </cell>
          <cell r="I37">
            <v>40791</v>
          </cell>
          <cell r="J37"/>
          <cell r="K37">
            <v>12</v>
          </cell>
          <cell r="L37" t="str">
            <v>1132507</v>
          </cell>
          <cell r="M37" t="str">
            <v>09/12/2023</v>
          </cell>
          <cell r="N37">
            <v>45089</v>
          </cell>
          <cell r="O37" t="str">
            <v>Reminder</v>
          </cell>
          <cell r="P37" t="str">
            <v>DE</v>
          </cell>
          <cell r="Q37" t="str">
            <v>20010</v>
          </cell>
          <cell r="R37" t="str">
            <v>Pressure</v>
          </cell>
          <cell r="S37" t="str">
            <v>INDIRECT</v>
          </cell>
          <cell r="T37" t="str">
            <v>JAFZA</v>
          </cell>
          <cell r="U37" t="str">
            <v>SWF</v>
          </cell>
          <cell r="V37" t="str">
            <v>17-Jan-1991</v>
          </cell>
          <cell r="W37">
            <v>32</v>
          </cell>
          <cell r="X37" t="str">
            <v>T2966596</v>
          </cell>
          <cell r="Y37" t="str">
            <v>22/3/2021</v>
          </cell>
          <cell r="Z37">
            <v>47928</v>
          </cell>
          <cell r="AA37">
            <v>47748</v>
          </cell>
          <cell r="AB37" t="str">
            <v/>
          </cell>
          <cell r="AC37" t="str">
            <v>201/2011/7208809</v>
          </cell>
          <cell r="AD37" t="str">
            <v>Technician</v>
          </cell>
          <cell r="AE37" t="str">
            <v>10/12/2020</v>
          </cell>
          <cell r="AF37" t="str">
            <v>09/12/2023</v>
          </cell>
        </row>
        <row r="38">
          <cell r="B38"/>
          <cell r="C38" t="str">
            <v>MOHAMMAD SHIBLI KHAN</v>
          </cell>
          <cell r="D38"/>
          <cell r="E38"/>
          <cell r="F38" t="str">
            <v>LEFT</v>
          </cell>
          <cell r="G38"/>
          <cell r="H38"/>
          <cell r="I38">
            <v>40862</v>
          </cell>
          <cell r="J38"/>
          <cell r="K38"/>
          <cell r="L38" t="str">
            <v>1132431</v>
          </cell>
          <cell r="M38"/>
          <cell r="N38"/>
          <cell r="O38" t="str">
            <v>Reminder</v>
          </cell>
          <cell r="P38"/>
          <cell r="Q38"/>
          <cell r="R38" t="str">
            <v>Temp.</v>
          </cell>
          <cell r="S38" t="str">
            <v>DIRECT</v>
          </cell>
          <cell r="T38" t="str">
            <v>JAFZA</v>
          </cell>
          <cell r="U38"/>
          <cell r="V38" t="str">
            <v>16-Jan-1986</v>
          </cell>
          <cell r="W38"/>
          <cell r="X38" t="str">
            <v>G5654477</v>
          </cell>
          <cell r="Y38" t="str">
            <v>12/10/2007</v>
          </cell>
          <cell r="Z38">
            <v>43019</v>
          </cell>
          <cell r="AA38"/>
          <cell r="AB38" t="str">
            <v>Reminder</v>
          </cell>
          <cell r="AC38" t="str">
            <v>201/2011/7208587</v>
          </cell>
          <cell r="AD38" t="str">
            <v>Technician</v>
          </cell>
          <cell r="AE38" t="str">
            <v>10/12/2014</v>
          </cell>
          <cell r="AF38"/>
        </row>
        <row r="39">
          <cell r="B39" t="str">
            <v>G00009109</v>
          </cell>
          <cell r="C39" t="str">
            <v>Mohammad Mahtab Alam</v>
          </cell>
          <cell r="D39" t="str">
            <v>Muslim</v>
          </cell>
          <cell r="E39" t="str">
            <v>Male</v>
          </cell>
          <cell r="F39" t="str">
            <v xml:space="preserve">Working </v>
          </cell>
          <cell r="G39" t="str">
            <v>WME</v>
          </cell>
          <cell r="H39" t="str">
            <v>India</v>
          </cell>
          <cell r="I39">
            <v>40873</v>
          </cell>
          <cell r="J39"/>
          <cell r="K39">
            <v>12</v>
          </cell>
          <cell r="L39" t="str">
            <v>1133280</v>
          </cell>
          <cell r="M39" t="str">
            <v>09-Dec-2023</v>
          </cell>
          <cell r="N39">
            <v>45089</v>
          </cell>
          <cell r="O39" t="str">
            <v>Reminder</v>
          </cell>
          <cell r="P39" t="str">
            <v>DE</v>
          </cell>
          <cell r="Q39" t="str">
            <v>20000</v>
          </cell>
          <cell r="R39" t="str">
            <v>Temp.</v>
          </cell>
          <cell r="S39" t="str">
            <v>DIRECT</v>
          </cell>
          <cell r="T39" t="str">
            <v>JAFZA</v>
          </cell>
          <cell r="U39" t="str">
            <v>SWF</v>
          </cell>
          <cell r="V39" t="str">
            <v>20-Jul-1987</v>
          </cell>
          <cell r="W39">
            <v>36</v>
          </cell>
          <cell r="X39" t="str">
            <v>T5318259</v>
          </cell>
          <cell r="Y39" t="str">
            <v>23/4/2019</v>
          </cell>
          <cell r="Z39">
            <v>47230</v>
          </cell>
          <cell r="AA39">
            <v>47050</v>
          </cell>
          <cell r="AB39" t="str">
            <v/>
          </cell>
          <cell r="AC39" t="str">
            <v>201/2011/7208810</v>
          </cell>
          <cell r="AD39" t="str">
            <v>Welding Technician</v>
          </cell>
          <cell r="AE39" t="str">
            <v>10/12/2020</v>
          </cell>
          <cell r="AF39" t="str">
            <v>09-Dec-2023</v>
          </cell>
        </row>
        <row r="40">
          <cell r="B40"/>
          <cell r="C40" t="str">
            <v xml:space="preserve">ELIZABETH KURIEN_x000D_
</v>
          </cell>
          <cell r="D40"/>
          <cell r="E40"/>
          <cell r="F40" t="str">
            <v>LEFT</v>
          </cell>
          <cell r="G40"/>
          <cell r="H40"/>
          <cell r="I40">
            <v>40909</v>
          </cell>
          <cell r="J40"/>
          <cell r="K40"/>
          <cell r="L40">
            <v>1141487</v>
          </cell>
          <cell r="M40"/>
          <cell r="N40"/>
          <cell r="O40" t="str">
            <v>Reminder</v>
          </cell>
          <cell r="P40"/>
          <cell r="Q40"/>
          <cell r="R40" t="str">
            <v>Int. Sales</v>
          </cell>
          <cell r="S40"/>
          <cell r="T40" t="str">
            <v>JAFZA</v>
          </cell>
          <cell r="U40"/>
          <cell r="V40" t="str">
            <v>28-May-1957</v>
          </cell>
          <cell r="W40"/>
          <cell r="X40" t="str">
            <v>J1768089</v>
          </cell>
          <cell r="Y40" t="str">
            <v>10/03/2010</v>
          </cell>
          <cell r="Z40">
            <v>43899</v>
          </cell>
          <cell r="AA40"/>
          <cell r="AB40" t="str">
            <v>Reminder</v>
          </cell>
          <cell r="AC40" t="str">
            <v>201/1985/138982</v>
          </cell>
          <cell r="AD40" t="str">
            <v>Engineer</v>
          </cell>
          <cell r="AE40" t="str">
            <v>08/04/2012</v>
          </cell>
          <cell r="AF40"/>
        </row>
        <row r="41">
          <cell r="B41"/>
          <cell r="C41" t="str">
            <v>Gireesh Mangalanandan</v>
          </cell>
          <cell r="D41"/>
          <cell r="E41"/>
          <cell r="F41" t="str">
            <v>LEFT</v>
          </cell>
          <cell r="G41"/>
          <cell r="H41"/>
          <cell r="I41">
            <v>40909</v>
          </cell>
          <cell r="J41"/>
          <cell r="K41"/>
          <cell r="L41" t="str">
            <v/>
          </cell>
          <cell r="M41"/>
          <cell r="N41"/>
          <cell r="O41" t="str">
            <v>Reminder</v>
          </cell>
          <cell r="P41"/>
          <cell r="Q41"/>
          <cell r="R41" t="str">
            <v>Supp. Chain</v>
          </cell>
          <cell r="S41"/>
          <cell r="T41" t="str">
            <v>JAFZA</v>
          </cell>
          <cell r="U41"/>
          <cell r="V41" t="str">
            <v>17-Apr-1981</v>
          </cell>
          <cell r="W41"/>
          <cell r="X41" t="str">
            <v>J5560723</v>
          </cell>
          <cell r="Y41" t="str">
            <v>12/06/2011</v>
          </cell>
          <cell r="Z41">
            <v>44358</v>
          </cell>
          <cell r="AA41"/>
          <cell r="AB41" t="str">
            <v>Reminder</v>
          </cell>
          <cell r="AC41" t="str">
            <v>201/2014/7054834</v>
          </cell>
          <cell r="AD41" t="str">
            <v>Warehouse Assistant</v>
          </cell>
          <cell r="AE41" t="str">
            <v>06/04/2014</v>
          </cell>
          <cell r="AF41"/>
        </row>
        <row r="42">
          <cell r="B42"/>
          <cell r="C42" t="str">
            <v>Pramod Yadav</v>
          </cell>
          <cell r="D42"/>
          <cell r="E42"/>
          <cell r="F42" t="str">
            <v>LEFT</v>
          </cell>
          <cell r="G42"/>
          <cell r="H42"/>
          <cell r="I42">
            <v>40911</v>
          </cell>
          <cell r="J42"/>
          <cell r="K42"/>
          <cell r="L42"/>
          <cell r="M42"/>
          <cell r="N42"/>
          <cell r="O42" t="str">
            <v>Reminder</v>
          </cell>
          <cell r="P42"/>
          <cell r="Q42"/>
          <cell r="R42" t="str">
            <v>Ext. Sales</v>
          </cell>
          <cell r="S42"/>
          <cell r="T42" t="str">
            <v>JAFZA</v>
          </cell>
          <cell r="U42"/>
          <cell r="V42"/>
          <cell r="W42"/>
          <cell r="X42"/>
          <cell r="Y42"/>
          <cell r="Z42"/>
          <cell r="AA42"/>
          <cell r="AB42" t="str">
            <v>Reminder</v>
          </cell>
          <cell r="AC42"/>
          <cell r="AD42"/>
          <cell r="AE42"/>
          <cell r="AF42"/>
        </row>
        <row r="43">
          <cell r="B43" t="str">
            <v>G00009110</v>
          </cell>
          <cell r="C43" t="str">
            <v>Abdul Rehman Sabir</v>
          </cell>
          <cell r="D43" t="str">
            <v>Muslim</v>
          </cell>
          <cell r="E43" t="str">
            <v>Male</v>
          </cell>
          <cell r="F43" t="str">
            <v xml:space="preserve">Working </v>
          </cell>
          <cell r="G43" t="str">
            <v>WME</v>
          </cell>
          <cell r="H43" t="str">
            <v>Pakistan</v>
          </cell>
          <cell r="I43">
            <v>40940</v>
          </cell>
          <cell r="J43"/>
          <cell r="K43">
            <v>11</v>
          </cell>
          <cell r="L43" t="str">
            <v>1147761</v>
          </cell>
          <cell r="M43" t="str">
            <v>07/06/2024</v>
          </cell>
          <cell r="N43">
            <v>45270</v>
          </cell>
          <cell r="O43" t="str">
            <v/>
          </cell>
          <cell r="P43" t="str">
            <v>PRODN SUPPORT</v>
          </cell>
          <cell r="Q43" t="str">
            <v>73000</v>
          </cell>
          <cell r="R43" t="str">
            <v>Supp. Chain</v>
          </cell>
          <cell r="S43" t="str">
            <v>INDIRECT</v>
          </cell>
          <cell r="T43" t="str">
            <v>JAFZA</v>
          </cell>
          <cell r="U43" t="str">
            <v>SWF</v>
          </cell>
          <cell r="V43" t="str">
            <v>20-Nov-1991</v>
          </cell>
          <cell r="W43">
            <v>31</v>
          </cell>
          <cell r="X43" t="str">
            <v>AV5020983</v>
          </cell>
          <cell r="Y43" t="str">
            <v>20/04/2021</v>
          </cell>
          <cell r="Z43">
            <v>47958</v>
          </cell>
          <cell r="AA43">
            <v>47778</v>
          </cell>
          <cell r="AB43" t="str">
            <v/>
          </cell>
          <cell r="AC43" t="str">
            <v>201/2012/709453/3</v>
          </cell>
          <cell r="AD43" t="str">
            <v>Store Kepper Assistant</v>
          </cell>
          <cell r="AE43" t="str">
            <v>08/6/2021</v>
          </cell>
          <cell r="AF43" t="str">
            <v>07/06/2024</v>
          </cell>
        </row>
        <row r="44">
          <cell r="B44" t="str">
            <v>G00009113</v>
          </cell>
          <cell r="C44" t="str">
            <v>Syed Abbas Haider Naqvi</v>
          </cell>
          <cell r="D44" t="str">
            <v>Muslim</v>
          </cell>
          <cell r="E44" t="str">
            <v>Male</v>
          </cell>
          <cell r="F44" t="str">
            <v xml:space="preserve">Working </v>
          </cell>
          <cell r="G44" t="str">
            <v>WME</v>
          </cell>
          <cell r="H44" t="str">
            <v>India</v>
          </cell>
          <cell r="I44">
            <v>41078</v>
          </cell>
          <cell r="J44"/>
          <cell r="K44">
            <v>11</v>
          </cell>
          <cell r="L44" t="str">
            <v>1147759</v>
          </cell>
          <cell r="M44" t="str">
            <v>20/01/2024</v>
          </cell>
          <cell r="N44">
            <v>45131</v>
          </cell>
          <cell r="O44" t="str">
            <v>Reminder</v>
          </cell>
          <cell r="P44" t="str">
            <v>SALES PRODUCT MGMT</v>
          </cell>
          <cell r="Q44" t="str">
            <v>70050</v>
          </cell>
          <cell r="R44" t="str">
            <v>Ext. Sales</v>
          </cell>
          <cell r="S44" t="str">
            <v>INDIRECT</v>
          </cell>
          <cell r="T44" t="str">
            <v>JAFZA</v>
          </cell>
          <cell r="U44" t="str">
            <v>M</v>
          </cell>
          <cell r="V44" t="str">
            <v>1-Dec-1979</v>
          </cell>
          <cell r="W44">
            <v>43</v>
          </cell>
          <cell r="X44" t="str">
            <v>BD9397822</v>
          </cell>
          <cell r="Y44" t="str">
            <v>08/10/2015</v>
          </cell>
          <cell r="Z44">
            <v>45936</v>
          </cell>
          <cell r="AA44">
            <v>45756</v>
          </cell>
          <cell r="AB44" t="str">
            <v/>
          </cell>
          <cell r="AC44" t="str">
            <v>201/2012/7095417</v>
          </cell>
          <cell r="AD44" t="str">
            <v>Sales Manager</v>
          </cell>
          <cell r="AE44" t="str">
            <v>21/01/2021</v>
          </cell>
          <cell r="AF44" t="str">
            <v>20/01/2024</v>
          </cell>
        </row>
        <row r="45">
          <cell r="B45"/>
          <cell r="C45" t="str">
            <v>Amaal P</v>
          </cell>
          <cell r="D45"/>
          <cell r="E45"/>
          <cell r="F45" t="str">
            <v>LEFT</v>
          </cell>
          <cell r="G45"/>
          <cell r="H45"/>
          <cell r="I45">
            <v>41091</v>
          </cell>
          <cell r="J45"/>
          <cell r="K45"/>
          <cell r="L45"/>
          <cell r="M45"/>
          <cell r="N45"/>
          <cell r="O45" t="str">
            <v>Reminder</v>
          </cell>
          <cell r="P45"/>
          <cell r="Q45"/>
          <cell r="R45" t="str">
            <v>Supp. Chain</v>
          </cell>
          <cell r="S45"/>
          <cell r="T45" t="str">
            <v>JAFZA</v>
          </cell>
          <cell r="U45"/>
          <cell r="V45"/>
          <cell r="W45"/>
          <cell r="X45"/>
          <cell r="Y45"/>
          <cell r="Z45"/>
          <cell r="AA45"/>
          <cell r="AB45" t="str">
            <v>Reminder</v>
          </cell>
          <cell r="AC45"/>
          <cell r="AD45"/>
          <cell r="AE45"/>
          <cell r="AF45"/>
        </row>
        <row r="46">
          <cell r="B46" t="str">
            <v>G00009114</v>
          </cell>
          <cell r="C46" t="str">
            <v>Maulik Jagdishchandra Vyas</v>
          </cell>
          <cell r="D46" t="str">
            <v>Hindu</v>
          </cell>
          <cell r="E46" t="str">
            <v>Male</v>
          </cell>
          <cell r="F46" t="str">
            <v xml:space="preserve">Working </v>
          </cell>
          <cell r="G46" t="str">
            <v>WME</v>
          </cell>
          <cell r="H46" t="str">
            <v>India</v>
          </cell>
          <cell r="I46">
            <v>41244</v>
          </cell>
          <cell r="J46"/>
          <cell r="K46">
            <v>11</v>
          </cell>
          <cell r="L46" t="str">
            <v>1160496</v>
          </cell>
          <cell r="M46">
            <v>45523</v>
          </cell>
          <cell r="N46">
            <v>45343</v>
          </cell>
          <cell r="O46" t="str">
            <v/>
          </cell>
          <cell r="P46" t="str">
            <v>SALES</v>
          </cell>
          <cell r="Q46" t="str">
            <v>71080</v>
          </cell>
          <cell r="R46" t="str">
            <v>Ext. Sales</v>
          </cell>
          <cell r="S46" t="str">
            <v>INDIRECT</v>
          </cell>
          <cell r="T46" t="str">
            <v>JAFZA</v>
          </cell>
          <cell r="U46" t="str">
            <v>SS</v>
          </cell>
          <cell r="V46" t="str">
            <v>11-Jan-1985</v>
          </cell>
          <cell r="W46">
            <v>38</v>
          </cell>
          <cell r="X46" t="str">
            <v>N0599290</v>
          </cell>
          <cell r="Y46" t="str">
            <v>13/09/2015</v>
          </cell>
          <cell r="Z46">
            <v>45912</v>
          </cell>
          <cell r="AA46">
            <v>45732</v>
          </cell>
          <cell r="AB46" t="str">
            <v/>
          </cell>
          <cell r="AC46" t="str">
            <v>201/2012/7232834</v>
          </cell>
          <cell r="AD46" t="str">
            <v>Engineer</v>
          </cell>
          <cell r="AE46" t="str">
            <v>20/8/2018</v>
          </cell>
          <cell r="AF46">
            <v>45523</v>
          </cell>
        </row>
        <row r="47">
          <cell r="B47" t="str">
            <v>G00009116</v>
          </cell>
          <cell r="C47" t="str">
            <v>Sukesh Krishnan</v>
          </cell>
          <cell r="D47" t="str">
            <v>Hindu</v>
          </cell>
          <cell r="E47" t="str">
            <v>Male</v>
          </cell>
          <cell r="F47" t="str">
            <v xml:space="preserve">Working </v>
          </cell>
          <cell r="G47" t="str">
            <v>WME</v>
          </cell>
          <cell r="H47" t="str">
            <v>India</v>
          </cell>
          <cell r="I47">
            <v>41301</v>
          </cell>
          <cell r="J47"/>
          <cell r="K47">
            <v>10</v>
          </cell>
          <cell r="L47">
            <v>1164527</v>
          </cell>
          <cell r="M47">
            <v>45638</v>
          </cell>
          <cell r="N47">
            <v>45458</v>
          </cell>
          <cell r="O47" t="str">
            <v/>
          </cell>
          <cell r="P47" t="str">
            <v>PRODN SUPPORT</v>
          </cell>
          <cell r="Q47" t="str">
            <v>73010</v>
          </cell>
          <cell r="R47" t="str">
            <v>Supp. Chain</v>
          </cell>
          <cell r="S47" t="str">
            <v>INDIRECT</v>
          </cell>
          <cell r="T47" t="str">
            <v>JAFZA</v>
          </cell>
          <cell r="U47" t="str">
            <v>SS</v>
          </cell>
          <cell r="V47" t="str">
            <v>27-Feb-1990</v>
          </cell>
          <cell r="W47">
            <v>33</v>
          </cell>
          <cell r="X47" t="str">
            <v>V2025048</v>
          </cell>
          <cell r="Y47" t="str">
            <v>20/10/2021</v>
          </cell>
          <cell r="Z47">
            <v>48140</v>
          </cell>
          <cell r="AA47">
            <v>47960</v>
          </cell>
          <cell r="AB47" t="str">
            <v/>
          </cell>
          <cell r="AC47" t="str">
            <v>201/2013/7007524</v>
          </cell>
          <cell r="AD47" t="str">
            <v>Warehouse Assistant</v>
          </cell>
          <cell r="AE47" t="str">
            <v>13/12/2021</v>
          </cell>
          <cell r="AF47">
            <v>45638</v>
          </cell>
        </row>
        <row r="48">
          <cell r="B48" t="str">
            <v>G00009117</v>
          </cell>
          <cell r="C48" t="str">
            <v>Sangeetha Rajesha</v>
          </cell>
          <cell r="D48" t="str">
            <v>Hindu</v>
          </cell>
          <cell r="E48" t="str">
            <v>Female</v>
          </cell>
          <cell r="F48" t="str">
            <v xml:space="preserve">Working </v>
          </cell>
          <cell r="G48" t="str">
            <v>WME</v>
          </cell>
          <cell r="H48" t="str">
            <v>India</v>
          </cell>
          <cell r="I48">
            <v>41406</v>
          </cell>
          <cell r="J48"/>
          <cell r="K48">
            <v>10</v>
          </cell>
          <cell r="L48">
            <v>1205535</v>
          </cell>
          <cell r="M48">
            <v>45801</v>
          </cell>
          <cell r="N48">
            <v>45621</v>
          </cell>
          <cell r="O48" t="str">
            <v/>
          </cell>
          <cell r="P48" t="str">
            <v>FICO</v>
          </cell>
          <cell r="Q48" t="str">
            <v>40000</v>
          </cell>
          <cell r="R48" t="str">
            <v>Finance</v>
          </cell>
          <cell r="S48" t="str">
            <v>INDIRECT</v>
          </cell>
          <cell r="T48" t="str">
            <v>JAFZA</v>
          </cell>
          <cell r="U48" t="str">
            <v>SWF</v>
          </cell>
          <cell r="V48" t="str">
            <v>11-May-1978</v>
          </cell>
          <cell r="W48">
            <v>45</v>
          </cell>
          <cell r="X48" t="str">
            <v>T2377804</v>
          </cell>
          <cell r="Y48" t="str">
            <v>03/03/2021</v>
          </cell>
          <cell r="Z48">
            <v>47909</v>
          </cell>
          <cell r="AA48">
            <v>47729</v>
          </cell>
          <cell r="AB48" t="str">
            <v/>
          </cell>
          <cell r="AC48" t="str">
            <v>201/2014/7145183</v>
          </cell>
          <cell r="AD48" t="str">
            <v>Accountant</v>
          </cell>
          <cell r="AE48" t="str">
            <v>25/5/2023</v>
          </cell>
          <cell r="AF48">
            <v>45801</v>
          </cell>
        </row>
        <row r="49">
          <cell r="B49"/>
          <cell r="C49" t="str">
            <v>Reema Riyaz</v>
          </cell>
          <cell r="D49"/>
          <cell r="E49"/>
          <cell r="F49" t="str">
            <v>LEFT</v>
          </cell>
          <cell r="G49"/>
          <cell r="H49" t="str">
            <v>MANGALORE</v>
          </cell>
          <cell r="I49">
            <v>41389</v>
          </cell>
          <cell r="J49"/>
          <cell r="K49"/>
          <cell r="L49">
            <v>1167572</v>
          </cell>
          <cell r="M49"/>
          <cell r="N49"/>
          <cell r="O49" t="str">
            <v>Reminder</v>
          </cell>
          <cell r="P49" t="str">
            <v>SALES</v>
          </cell>
          <cell r="Q49"/>
          <cell r="R49" t="str">
            <v>Int. Sales</v>
          </cell>
          <cell r="S49"/>
          <cell r="T49" t="str">
            <v>JAFZA</v>
          </cell>
          <cell r="U49"/>
          <cell r="V49" t="str">
            <v>8-Jan-1991</v>
          </cell>
          <cell r="W49"/>
          <cell r="X49" t="str">
            <v>K7782629</v>
          </cell>
          <cell r="Y49" t="str">
            <v>26/10/2012</v>
          </cell>
          <cell r="Z49">
            <v>44859</v>
          </cell>
          <cell r="AA49"/>
          <cell r="AB49" t="str">
            <v>Reminder</v>
          </cell>
          <cell r="AC49" t="str">
            <v>201/2013/7040767</v>
          </cell>
          <cell r="AD49" t="str">
            <v>Engineer</v>
          </cell>
          <cell r="AE49" t="str">
            <v>19/03/2013</v>
          </cell>
          <cell r="AF49"/>
        </row>
        <row r="50">
          <cell r="B50"/>
          <cell r="C50" t="str">
            <v>Mohammad Saif</v>
          </cell>
          <cell r="D50"/>
          <cell r="E50"/>
          <cell r="F50" t="str">
            <v>LEFT</v>
          </cell>
          <cell r="G50"/>
          <cell r="H50"/>
          <cell r="I50">
            <v>41392</v>
          </cell>
          <cell r="J50"/>
          <cell r="K50"/>
          <cell r="L50"/>
          <cell r="M50"/>
          <cell r="N50"/>
          <cell r="O50" t="str">
            <v>Reminder</v>
          </cell>
          <cell r="P50"/>
          <cell r="Q50"/>
          <cell r="R50" t="str">
            <v>Admin</v>
          </cell>
          <cell r="S50"/>
          <cell r="T50" t="str">
            <v>JAFZA</v>
          </cell>
          <cell r="U50"/>
          <cell r="V50"/>
          <cell r="W50"/>
          <cell r="X50"/>
          <cell r="Y50"/>
          <cell r="Z50"/>
          <cell r="AA50"/>
          <cell r="AB50" t="str">
            <v>Reminder</v>
          </cell>
          <cell r="AC50"/>
          <cell r="AD50"/>
          <cell r="AE50"/>
          <cell r="AF50"/>
        </row>
        <row r="51">
          <cell r="B51"/>
          <cell r="C51" t="str">
            <v>Paras Rajusth</v>
          </cell>
          <cell r="D51"/>
          <cell r="E51"/>
          <cell r="F51" t="str">
            <v>LEFT</v>
          </cell>
          <cell r="G51"/>
          <cell r="H51"/>
          <cell r="I51">
            <v>41448</v>
          </cell>
          <cell r="J51"/>
          <cell r="K51"/>
          <cell r="L51"/>
          <cell r="M51"/>
          <cell r="N51"/>
          <cell r="O51" t="str">
            <v>Reminder</v>
          </cell>
          <cell r="P51"/>
          <cell r="Q51"/>
          <cell r="R51" t="str">
            <v>Supp. Chain</v>
          </cell>
          <cell r="S51"/>
          <cell r="T51" t="str">
            <v>JAFZA</v>
          </cell>
          <cell r="U51"/>
          <cell r="V51"/>
          <cell r="W51"/>
          <cell r="X51"/>
          <cell r="Y51"/>
          <cell r="Z51"/>
          <cell r="AA51"/>
          <cell r="AB51" t="str">
            <v>Reminder</v>
          </cell>
          <cell r="AC51"/>
          <cell r="AD51"/>
          <cell r="AE51"/>
          <cell r="AF51"/>
        </row>
        <row r="52">
          <cell r="B52" t="str">
            <v>G00009118</v>
          </cell>
          <cell r="C52" t="str">
            <v>Sudheer Shetty</v>
          </cell>
          <cell r="D52" t="str">
            <v>Hindu</v>
          </cell>
          <cell r="E52" t="str">
            <v>Male</v>
          </cell>
          <cell r="F52" t="str">
            <v xml:space="preserve">Working </v>
          </cell>
          <cell r="G52" t="str">
            <v>WME</v>
          </cell>
          <cell r="H52" t="str">
            <v>India</v>
          </cell>
          <cell r="I52">
            <v>41456</v>
          </cell>
          <cell r="J52"/>
          <cell r="K52">
            <v>10</v>
          </cell>
          <cell r="L52">
            <v>1176570</v>
          </cell>
          <cell r="M52">
            <v>45674</v>
          </cell>
          <cell r="N52">
            <v>45494</v>
          </cell>
          <cell r="O52" t="str">
            <v/>
          </cell>
          <cell r="P52" t="str">
            <v>Q</v>
          </cell>
          <cell r="Q52" t="str">
            <v>34000</v>
          </cell>
          <cell r="R52" t="str">
            <v>Supp. Chain</v>
          </cell>
          <cell r="S52" t="str">
            <v>INDIRECT</v>
          </cell>
          <cell r="T52" t="str">
            <v>JAFZA</v>
          </cell>
          <cell r="U52" t="str">
            <v>SWF</v>
          </cell>
          <cell r="V52" t="str">
            <v>28-Feb-1980</v>
          </cell>
          <cell r="W52">
            <v>43</v>
          </cell>
          <cell r="X52" t="str">
            <v>Z4984982</v>
          </cell>
          <cell r="Y52" t="str">
            <v>11/3/2019</v>
          </cell>
          <cell r="Z52">
            <v>47187</v>
          </cell>
          <cell r="AA52">
            <v>47007</v>
          </cell>
          <cell r="AB52" t="str">
            <v/>
          </cell>
          <cell r="AC52" t="str">
            <v>201/2013/7121289</v>
          </cell>
          <cell r="AD52" t="str">
            <v>Quality Control Manager</v>
          </cell>
          <cell r="AE52" t="str">
            <v>18/01/2022</v>
          </cell>
          <cell r="AF52">
            <v>45674</v>
          </cell>
        </row>
        <row r="53">
          <cell r="B53" t="str">
            <v>G00009120</v>
          </cell>
          <cell r="C53" t="str">
            <v>Sreemod Othayoth</v>
          </cell>
          <cell r="D53" t="str">
            <v>Hindu</v>
          </cell>
          <cell r="E53" t="str">
            <v>Male</v>
          </cell>
          <cell r="F53" t="str">
            <v xml:space="preserve">Working </v>
          </cell>
          <cell r="G53" t="str">
            <v>WME</v>
          </cell>
          <cell r="H53" t="str">
            <v>India</v>
          </cell>
          <cell r="I53">
            <v>41424</v>
          </cell>
          <cell r="J53"/>
          <cell r="K53">
            <v>10</v>
          </cell>
          <cell r="L53">
            <v>1175330</v>
          </cell>
          <cell r="M53">
            <v>45788</v>
          </cell>
          <cell r="N53">
            <v>45608</v>
          </cell>
          <cell r="O53" t="str">
            <v/>
          </cell>
          <cell r="P53" t="str">
            <v>DE</v>
          </cell>
          <cell r="Q53" t="str">
            <v>20010</v>
          </cell>
          <cell r="R53" t="str">
            <v>Pressure</v>
          </cell>
          <cell r="S53" t="str">
            <v>DIRECT</v>
          </cell>
          <cell r="T53" t="str">
            <v>JAFZA</v>
          </cell>
          <cell r="U53" t="str">
            <v>SWF</v>
          </cell>
          <cell r="V53" t="str">
            <v>2-Dec-1982</v>
          </cell>
          <cell r="W53">
            <v>40</v>
          </cell>
          <cell r="X53" t="str">
            <v>Z6682452</v>
          </cell>
          <cell r="Y53" t="str">
            <v>18/11/2022</v>
          </cell>
          <cell r="Z53">
            <v>48535</v>
          </cell>
          <cell r="AA53">
            <v>48355</v>
          </cell>
          <cell r="AB53" t="str">
            <v/>
          </cell>
          <cell r="AC53" t="str">
            <v>201/2013/7112496</v>
          </cell>
          <cell r="AD53" t="str">
            <v>Technician</v>
          </cell>
          <cell r="AE53">
            <v>44693</v>
          </cell>
          <cell r="AF53">
            <v>45788</v>
          </cell>
        </row>
        <row r="54">
          <cell r="B54" t="str">
            <v>G00009121</v>
          </cell>
          <cell r="C54" t="str">
            <v>Arun Urban Dsilva</v>
          </cell>
          <cell r="D54" t="str">
            <v>Christian</v>
          </cell>
          <cell r="E54" t="str">
            <v>Male</v>
          </cell>
          <cell r="F54" t="str">
            <v xml:space="preserve">Working </v>
          </cell>
          <cell r="G54" t="str">
            <v>WME</v>
          </cell>
          <cell r="H54" t="str">
            <v>India</v>
          </cell>
          <cell r="I54">
            <v>41437</v>
          </cell>
          <cell r="J54"/>
          <cell r="K54">
            <v>10</v>
          </cell>
          <cell r="L54">
            <v>1176569</v>
          </cell>
          <cell r="M54">
            <v>45788</v>
          </cell>
          <cell r="N54">
            <v>45608</v>
          </cell>
          <cell r="O54" t="str">
            <v/>
          </cell>
          <cell r="P54" t="str">
            <v>DE</v>
          </cell>
          <cell r="Q54" t="str">
            <v>20010</v>
          </cell>
          <cell r="R54" t="str">
            <v>Pressure</v>
          </cell>
          <cell r="S54" t="str">
            <v>DIRECT</v>
          </cell>
          <cell r="T54" t="str">
            <v>JAFZA</v>
          </cell>
          <cell r="U54" t="str">
            <v>SWF</v>
          </cell>
          <cell r="V54" t="str">
            <v>2-Jul-1976</v>
          </cell>
          <cell r="W54">
            <v>47</v>
          </cell>
          <cell r="X54" t="str">
            <v>N8153588</v>
          </cell>
          <cell r="Y54" t="str">
            <v>03/04/2016</v>
          </cell>
          <cell r="Z54">
            <v>46114</v>
          </cell>
          <cell r="AA54">
            <v>45934</v>
          </cell>
          <cell r="AB54" t="str">
            <v/>
          </cell>
          <cell r="AC54" t="str">
            <v>201/2013/7121195</v>
          </cell>
          <cell r="AD54" t="str">
            <v>Technician</v>
          </cell>
          <cell r="AE54">
            <v>44692</v>
          </cell>
          <cell r="AF54">
            <v>45788</v>
          </cell>
        </row>
        <row r="55">
          <cell r="B55"/>
          <cell r="C55" t="str">
            <v>Riyas Sahab</v>
          </cell>
          <cell r="D55"/>
          <cell r="E55"/>
          <cell r="F55" t="str">
            <v>LEFT</v>
          </cell>
          <cell r="G55" t="str">
            <v>WME</v>
          </cell>
          <cell r="H55" t="str">
            <v>India</v>
          </cell>
          <cell r="I55">
            <v>41518</v>
          </cell>
          <cell r="J55">
            <v>44439</v>
          </cell>
          <cell r="K55"/>
          <cell r="L55">
            <v>1209341</v>
          </cell>
          <cell r="M55">
            <v>45165</v>
          </cell>
          <cell r="N55">
            <v>44985</v>
          </cell>
          <cell r="O55" t="str">
            <v>Reminder</v>
          </cell>
          <cell r="P55" t="str">
            <v>SALES</v>
          </cell>
          <cell r="Q55" t="str">
            <v>70030</v>
          </cell>
          <cell r="R55" t="str">
            <v>Int. Sales</v>
          </cell>
          <cell r="S55" t="str">
            <v>INDIRECT</v>
          </cell>
          <cell r="T55" t="str">
            <v>JAFZA</v>
          </cell>
          <cell r="U55" t="str">
            <v>SWF</v>
          </cell>
          <cell r="V55" t="str">
            <v>1-May-1988</v>
          </cell>
          <cell r="W55">
            <v>35</v>
          </cell>
          <cell r="X55" t="str">
            <v>U8351658</v>
          </cell>
          <cell r="Y55" t="str">
            <v>02/02/2021</v>
          </cell>
          <cell r="Z55">
            <v>47880</v>
          </cell>
          <cell r="AA55">
            <v>47700</v>
          </cell>
          <cell r="AB55" t="str">
            <v/>
          </cell>
          <cell r="AC55" t="str">
            <v>201/2014/7179246</v>
          </cell>
          <cell r="AD55" t="str">
            <v>Engineer</v>
          </cell>
          <cell r="AE55" t="str">
            <v>28/8/2020</v>
          </cell>
          <cell r="AF55">
            <v>45165</v>
          </cell>
        </row>
        <row r="56">
          <cell r="B56" t="str">
            <v>G00009123</v>
          </cell>
          <cell r="C56" t="str">
            <v>Mukesh Kumar</v>
          </cell>
          <cell r="D56" t="str">
            <v>Hindu</v>
          </cell>
          <cell r="E56" t="str">
            <v>Male</v>
          </cell>
          <cell r="F56" t="str">
            <v xml:space="preserve">Working </v>
          </cell>
          <cell r="G56" t="str">
            <v>WME</v>
          </cell>
          <cell r="H56" t="str">
            <v>India</v>
          </cell>
          <cell r="I56">
            <v>41624</v>
          </cell>
          <cell r="J56"/>
          <cell r="K56">
            <v>10</v>
          </cell>
          <cell r="L56" t="str">
            <v>1189694</v>
          </cell>
          <cell r="M56">
            <v>45864</v>
          </cell>
          <cell r="N56">
            <v>45684</v>
          </cell>
          <cell r="O56" t="str">
            <v/>
          </cell>
          <cell r="P56" t="str">
            <v>SALES</v>
          </cell>
          <cell r="Q56" t="str">
            <v>70040</v>
          </cell>
          <cell r="R56" t="str">
            <v>Int. Sales</v>
          </cell>
          <cell r="S56" t="str">
            <v>INDIRECT</v>
          </cell>
          <cell r="T56" t="str">
            <v>JAFZA</v>
          </cell>
          <cell r="U56" t="str">
            <v>SWF</v>
          </cell>
          <cell r="V56" t="str">
            <v>17-Jun-1981</v>
          </cell>
          <cell r="W56">
            <v>42</v>
          </cell>
          <cell r="X56" t="str">
            <v>Z4995539</v>
          </cell>
          <cell r="Y56" t="str">
            <v>18/7/2019</v>
          </cell>
          <cell r="Z56">
            <v>47316</v>
          </cell>
          <cell r="AA56">
            <v>47136</v>
          </cell>
          <cell r="AB56" t="str">
            <v/>
          </cell>
          <cell r="AC56" t="str">
            <v>201/2013/7271343</v>
          </cell>
          <cell r="AD56" t="str">
            <v>Engineer</v>
          </cell>
          <cell r="AE56" t="str">
            <v>27/7/2022</v>
          </cell>
          <cell r="AF56">
            <v>45864</v>
          </cell>
        </row>
        <row r="57">
          <cell r="B57" t="str">
            <v>G00009124</v>
          </cell>
          <cell r="C57" t="str">
            <v>Syed Abid Ali Zaidi</v>
          </cell>
          <cell r="D57" t="str">
            <v>Muslim</v>
          </cell>
          <cell r="E57" t="str">
            <v>Male</v>
          </cell>
          <cell r="F57" t="str">
            <v xml:space="preserve">Working </v>
          </cell>
          <cell r="G57" t="str">
            <v>WME</v>
          </cell>
          <cell r="H57" t="str">
            <v>Pakistan</v>
          </cell>
          <cell r="I57">
            <v>41659</v>
          </cell>
          <cell r="J57"/>
          <cell r="K57">
            <v>9</v>
          </cell>
          <cell r="L57" t="str">
            <v>1328635</v>
          </cell>
          <cell r="M57">
            <v>45921</v>
          </cell>
          <cell r="N57">
            <v>45741</v>
          </cell>
          <cell r="O57" t="str">
            <v/>
          </cell>
          <cell r="P57" t="str">
            <v>SALES</v>
          </cell>
          <cell r="Q57" t="str">
            <v>70020</v>
          </cell>
          <cell r="R57" t="str">
            <v>Int. Sales</v>
          </cell>
          <cell r="S57" t="str">
            <v>INDIRECT</v>
          </cell>
          <cell r="T57" t="str">
            <v>JAFZA</v>
          </cell>
          <cell r="U57"/>
          <cell r="V57" t="str">
            <v>21-Aug-1985</v>
          </cell>
          <cell r="W57">
            <v>38</v>
          </cell>
          <cell r="X57" t="str">
            <v>CW5973053</v>
          </cell>
          <cell r="Y57" t="str">
            <v>9/11/2018</v>
          </cell>
          <cell r="Z57">
            <v>47064</v>
          </cell>
          <cell r="AA57">
            <v>46884</v>
          </cell>
          <cell r="AB57" t="str">
            <v/>
          </cell>
          <cell r="AC57" t="str">
            <v>201/2019/7283636</v>
          </cell>
          <cell r="AD57" t="str">
            <v>Engineer</v>
          </cell>
          <cell r="AE57" t="str">
            <v>22/09/2022</v>
          </cell>
          <cell r="AF57">
            <v>45921</v>
          </cell>
        </row>
        <row r="58">
          <cell r="B58"/>
          <cell r="C58" t="str">
            <v>Sandhya Aravind</v>
          </cell>
          <cell r="D58"/>
          <cell r="E58"/>
          <cell r="F58" t="str">
            <v>LEFT</v>
          </cell>
          <cell r="G58"/>
          <cell r="H58"/>
          <cell r="I58">
            <v>41644</v>
          </cell>
          <cell r="J58"/>
          <cell r="K58"/>
          <cell r="L58">
            <v>1191646</v>
          </cell>
          <cell r="M58"/>
          <cell r="N58"/>
          <cell r="O58" t="str">
            <v>Reminder</v>
          </cell>
          <cell r="P58"/>
          <cell r="Q58"/>
          <cell r="R58" t="str">
            <v>Int. Sales</v>
          </cell>
          <cell r="S58"/>
          <cell r="T58" t="str">
            <v>JAFZA</v>
          </cell>
          <cell r="U58"/>
          <cell r="V58" t="str">
            <v>18-Jan-1981</v>
          </cell>
          <cell r="W58"/>
          <cell r="X58" t="str">
            <v>J9336016</v>
          </cell>
          <cell r="Y58" t="str">
            <v>17/10/2011</v>
          </cell>
          <cell r="Z58">
            <v>44485</v>
          </cell>
          <cell r="AA58"/>
          <cell r="AB58" t="str">
            <v>Reminder</v>
          </cell>
          <cell r="AC58" t="str">
            <v>201/2013/7289655</v>
          </cell>
          <cell r="AD58" t="str">
            <v>Engineer</v>
          </cell>
          <cell r="AE58" t="str">
            <v>23/01/2014</v>
          </cell>
          <cell r="AF58"/>
        </row>
        <row r="59">
          <cell r="B59" t="str">
            <v>G00009125</v>
          </cell>
          <cell r="C59" t="str">
            <v>Arshad Hussain  Afridi</v>
          </cell>
          <cell r="D59" t="str">
            <v>Muslim</v>
          </cell>
          <cell r="E59" t="str">
            <v>Male</v>
          </cell>
          <cell r="F59" t="str">
            <v xml:space="preserve">Working </v>
          </cell>
          <cell r="G59" t="str">
            <v>WME</v>
          </cell>
          <cell r="H59" t="str">
            <v>Pakistan</v>
          </cell>
          <cell r="I59">
            <v>41699</v>
          </cell>
          <cell r="J59"/>
          <cell r="K59">
            <v>9</v>
          </cell>
          <cell r="L59">
            <v>1196440</v>
          </cell>
          <cell r="M59">
            <v>45693</v>
          </cell>
          <cell r="N59">
            <v>45513</v>
          </cell>
          <cell r="O59" t="str">
            <v/>
          </cell>
          <cell r="P59" t="str">
            <v>PRODN SUPPORT</v>
          </cell>
          <cell r="Q59" t="str">
            <v>73000</v>
          </cell>
          <cell r="R59" t="str">
            <v>Supp. Chain</v>
          </cell>
          <cell r="S59" t="str">
            <v>INDIRECT</v>
          </cell>
          <cell r="T59" t="str">
            <v>JAFZA</v>
          </cell>
          <cell r="U59" t="str">
            <v>SWF</v>
          </cell>
          <cell r="V59" t="str">
            <v>10-Oct-1972</v>
          </cell>
          <cell r="W59">
            <v>50</v>
          </cell>
          <cell r="X59" t="str">
            <v>AG1520533</v>
          </cell>
          <cell r="Y59" t="str">
            <v>08/02/2018</v>
          </cell>
          <cell r="Z59">
            <v>46791</v>
          </cell>
          <cell r="AA59">
            <v>46611</v>
          </cell>
          <cell r="AB59" t="str">
            <v/>
          </cell>
          <cell r="AC59" t="str">
            <v>201/2014/7050317</v>
          </cell>
          <cell r="AD59" t="str">
            <v>Driver</v>
          </cell>
          <cell r="AE59" t="str">
            <v>06/02/2023</v>
          </cell>
          <cell r="AF59">
            <v>45693</v>
          </cell>
        </row>
        <row r="60">
          <cell r="B60" t="str">
            <v>G00009126</v>
          </cell>
          <cell r="C60" t="str">
            <v>Kumar Gaurav</v>
          </cell>
          <cell r="D60" t="str">
            <v>Hindu</v>
          </cell>
          <cell r="E60" t="str">
            <v>Male</v>
          </cell>
          <cell r="F60" t="str">
            <v xml:space="preserve">Working </v>
          </cell>
          <cell r="G60" t="str">
            <v>WME</v>
          </cell>
          <cell r="H60" t="str">
            <v>India</v>
          </cell>
          <cell r="I60">
            <v>41699</v>
          </cell>
          <cell r="J60"/>
          <cell r="K60">
            <v>9</v>
          </cell>
          <cell r="L60">
            <v>1195777</v>
          </cell>
          <cell r="M60">
            <v>45721</v>
          </cell>
          <cell r="N60">
            <v>45541</v>
          </cell>
          <cell r="O60" t="str">
            <v/>
          </cell>
          <cell r="P60" t="str">
            <v>Q</v>
          </cell>
          <cell r="Q60" t="str">
            <v>34000</v>
          </cell>
          <cell r="R60" t="str">
            <v>Supp. Chain</v>
          </cell>
          <cell r="S60" t="str">
            <v>INDIRECT</v>
          </cell>
          <cell r="T60" t="str">
            <v>JAFZA</v>
          </cell>
          <cell r="U60" t="str">
            <v>SWF</v>
          </cell>
          <cell r="V60" t="str">
            <v>28-Nov-1987</v>
          </cell>
          <cell r="W60">
            <v>35</v>
          </cell>
          <cell r="X60" t="str">
            <v>T0673436</v>
          </cell>
          <cell r="Y60" t="str">
            <v>12/12/2018</v>
          </cell>
          <cell r="Z60">
            <v>47098</v>
          </cell>
          <cell r="AA60">
            <v>46918</v>
          </cell>
          <cell r="AB60" t="str">
            <v/>
          </cell>
          <cell r="AC60" t="str">
            <v>201/2014/7020345</v>
          </cell>
          <cell r="AD60" t="str">
            <v>Quality Control Engineer</v>
          </cell>
          <cell r="AE60" t="str">
            <v>06/3/2023</v>
          </cell>
          <cell r="AF60">
            <v>45721</v>
          </cell>
        </row>
        <row r="61">
          <cell r="B61" t="str">
            <v>G00009127</v>
          </cell>
          <cell r="C61" t="str">
            <v>Kenyraj Rajayan</v>
          </cell>
          <cell r="D61" t="str">
            <v>Christian</v>
          </cell>
          <cell r="E61" t="str">
            <v>Male</v>
          </cell>
          <cell r="F61" t="str">
            <v xml:space="preserve">Working </v>
          </cell>
          <cell r="G61" t="str">
            <v>WME-INDIA</v>
          </cell>
          <cell r="H61" t="str">
            <v>India</v>
          </cell>
          <cell r="I61">
            <v>41699</v>
          </cell>
          <cell r="J61"/>
          <cell r="K61">
            <v>9</v>
          </cell>
          <cell r="L61" t="str">
            <v>N/A</v>
          </cell>
          <cell r="M61" t="str">
            <v>N/A</v>
          </cell>
          <cell r="N61" t="e">
            <v>#VALUE!</v>
          </cell>
          <cell r="O61" t="str">
            <v>N/A</v>
          </cell>
          <cell r="P61" t="str">
            <v>SALES</v>
          </cell>
          <cell r="Q61" t="str">
            <v>70000</v>
          </cell>
          <cell r="R61" t="str">
            <v>Int. Sales</v>
          </cell>
          <cell r="S61" t="str">
            <v>INDIRECT</v>
          </cell>
          <cell r="T61" t="str">
            <v>INDIA</v>
          </cell>
          <cell r="U61"/>
          <cell r="V61" t="str">
            <v>10-Feb-1988</v>
          </cell>
          <cell r="W61">
            <v>35</v>
          </cell>
          <cell r="X61" t="str">
            <v>V5073423</v>
          </cell>
          <cell r="Y61" t="str">
            <v>23/12/2021</v>
          </cell>
          <cell r="Z61">
            <v>48204</v>
          </cell>
          <cell r="AA61">
            <v>48024</v>
          </cell>
          <cell r="AB61" t="str">
            <v/>
          </cell>
          <cell r="AC61" t="str">
            <v>N/A</v>
          </cell>
          <cell r="AD61" t="str">
            <v>Project Coordinator</v>
          </cell>
          <cell r="AE61"/>
          <cell r="AF61" t="str">
            <v>N/A</v>
          </cell>
        </row>
        <row r="62">
          <cell r="B62"/>
          <cell r="C62" t="str">
            <v>Murtuza Alam</v>
          </cell>
          <cell r="D62"/>
          <cell r="E62"/>
          <cell r="F62" t="str">
            <v>LEFT</v>
          </cell>
          <cell r="G62"/>
          <cell r="H62" t="str">
            <v>KERALA</v>
          </cell>
          <cell r="I62">
            <v>41730</v>
          </cell>
          <cell r="J62"/>
          <cell r="K62"/>
          <cell r="L62" t="str">
            <v>1197900</v>
          </cell>
          <cell r="M62"/>
          <cell r="N62"/>
          <cell r="O62" t="str">
            <v>Reminder</v>
          </cell>
          <cell r="P62" t="str">
            <v>PRODN SUPPORT</v>
          </cell>
          <cell r="Q62"/>
          <cell r="R62" t="str">
            <v>Temp.</v>
          </cell>
          <cell r="S62" t="str">
            <v>INDIRECT</v>
          </cell>
          <cell r="T62" t="str">
            <v>JAFZA</v>
          </cell>
          <cell r="U62"/>
          <cell r="V62" t="str">
            <v>01-Feb-1992</v>
          </cell>
          <cell r="W62"/>
          <cell r="X62" t="str">
            <v>K8222410</v>
          </cell>
          <cell r="Y62" t="str">
            <v>28/12/2012</v>
          </cell>
          <cell r="Z62">
            <v>44922</v>
          </cell>
          <cell r="AA62"/>
          <cell r="AB62" t="str">
            <v>Reminder</v>
          </cell>
          <cell r="AC62" t="str">
            <v>201/2014/7068084</v>
          </cell>
          <cell r="AD62" t="str">
            <v>Technician</v>
          </cell>
          <cell r="AE62" t="str">
            <v>16/04/2014</v>
          </cell>
          <cell r="AF62"/>
        </row>
        <row r="63">
          <cell r="B63" t="str">
            <v>G00009128</v>
          </cell>
          <cell r="C63" t="str">
            <v xml:space="preserve">Venkata Rama Maruti Surendranadh Jayavarapu </v>
          </cell>
          <cell r="D63" t="str">
            <v>Hindu</v>
          </cell>
          <cell r="E63" t="str">
            <v>Male</v>
          </cell>
          <cell r="F63" t="str">
            <v xml:space="preserve">Working </v>
          </cell>
          <cell r="G63" t="str">
            <v>WME</v>
          </cell>
          <cell r="H63" t="str">
            <v>India</v>
          </cell>
          <cell r="I63">
            <v>41306</v>
          </cell>
          <cell r="J63"/>
          <cell r="K63">
            <v>10</v>
          </cell>
          <cell r="L63" t="str">
            <v>1204060</v>
          </cell>
          <cell r="M63">
            <v>45802</v>
          </cell>
          <cell r="N63">
            <v>45622</v>
          </cell>
          <cell r="O63" t="str">
            <v/>
          </cell>
          <cell r="P63" t="str">
            <v>PRODN SUPPORT</v>
          </cell>
          <cell r="Q63" t="str">
            <v>73010</v>
          </cell>
          <cell r="R63" t="str">
            <v>Supp. Chain</v>
          </cell>
          <cell r="S63" t="str">
            <v>INDIRECT</v>
          </cell>
          <cell r="T63" t="str">
            <v>JAFZA</v>
          </cell>
          <cell r="U63" t="str">
            <v>SS</v>
          </cell>
          <cell r="V63" t="str">
            <v>24-May-1978</v>
          </cell>
          <cell r="W63">
            <v>45</v>
          </cell>
          <cell r="X63" t="str">
            <v>L8069506</v>
          </cell>
          <cell r="Y63" t="str">
            <v>24/03/2014</v>
          </cell>
          <cell r="Z63">
            <v>45374</v>
          </cell>
          <cell r="AA63">
            <v>45194</v>
          </cell>
          <cell r="AB63" t="str">
            <v>Reminder</v>
          </cell>
          <cell r="AC63" t="str">
            <v>201/2014/7124192</v>
          </cell>
          <cell r="AD63" t="str">
            <v>Warehouse Assistant</v>
          </cell>
          <cell r="AE63" t="str">
            <v>26/05/2023</v>
          </cell>
          <cell r="AF63">
            <v>45802</v>
          </cell>
        </row>
        <row r="64">
          <cell r="B64" t="str">
            <v>G00009129</v>
          </cell>
          <cell r="C64" t="str">
            <v>MD Zahid Akhtar</v>
          </cell>
          <cell r="D64" t="str">
            <v>Muslim</v>
          </cell>
          <cell r="E64" t="str">
            <v>Male</v>
          </cell>
          <cell r="F64" t="str">
            <v xml:space="preserve">Working </v>
          </cell>
          <cell r="G64" t="str">
            <v>WME</v>
          </cell>
          <cell r="H64" t="str">
            <v>India</v>
          </cell>
          <cell r="I64">
            <v>41799</v>
          </cell>
          <cell r="J64"/>
          <cell r="K64">
            <v>9</v>
          </cell>
          <cell r="L64">
            <v>1204052</v>
          </cell>
          <cell r="M64">
            <v>45820</v>
          </cell>
          <cell r="N64">
            <v>45640</v>
          </cell>
          <cell r="O64" t="str">
            <v/>
          </cell>
          <cell r="P64" t="str">
            <v>SALES</v>
          </cell>
          <cell r="Q64" t="str">
            <v>70100</v>
          </cell>
          <cell r="R64" t="str">
            <v>Int. Sales</v>
          </cell>
          <cell r="S64" t="str">
            <v>INDIRECT</v>
          </cell>
          <cell r="T64" t="str">
            <v>JAFZA</v>
          </cell>
          <cell r="U64" t="str">
            <v>SWF</v>
          </cell>
          <cell r="V64" t="str">
            <v>25-Nov-1983</v>
          </cell>
          <cell r="W64">
            <v>39</v>
          </cell>
          <cell r="X64" t="str">
            <v>T0665842</v>
          </cell>
          <cell r="Y64" t="str">
            <v>26/11/2018</v>
          </cell>
          <cell r="Z64">
            <v>47082</v>
          </cell>
          <cell r="AA64">
            <v>46902</v>
          </cell>
          <cell r="AB64" t="str">
            <v/>
          </cell>
          <cell r="AC64" t="str">
            <v>201/2014/7111972</v>
          </cell>
          <cell r="AD64" t="str">
            <v>Engineer</v>
          </cell>
          <cell r="AE64" t="str">
            <v>13/06/2023</v>
          </cell>
          <cell r="AF64">
            <v>45820</v>
          </cell>
        </row>
        <row r="65">
          <cell r="B65"/>
          <cell r="C65" t="str">
            <v>Dennis Varkey George</v>
          </cell>
          <cell r="D65"/>
          <cell r="E65"/>
          <cell r="F65" t="str">
            <v>LEFT</v>
          </cell>
          <cell r="G65"/>
          <cell r="H65"/>
          <cell r="I65">
            <v>41869</v>
          </cell>
          <cell r="J65"/>
          <cell r="K65"/>
          <cell r="L65">
            <v>1004987</v>
          </cell>
          <cell r="M65"/>
          <cell r="N65"/>
          <cell r="O65" t="str">
            <v>Reminder</v>
          </cell>
          <cell r="P65"/>
          <cell r="Q65"/>
          <cell r="R65" t="str">
            <v>Supp. Chain</v>
          </cell>
          <cell r="S65"/>
          <cell r="T65" t="str">
            <v>JAFZA</v>
          </cell>
          <cell r="U65"/>
          <cell r="V65" t="str">
            <v>26-Feb-1979</v>
          </cell>
          <cell r="W65"/>
          <cell r="X65" t="str">
            <v>L9790991</v>
          </cell>
          <cell r="Y65" t="str">
            <v>07/07/2014</v>
          </cell>
          <cell r="Z65">
            <v>45479</v>
          </cell>
          <cell r="AA65"/>
          <cell r="AB65" t="str">
            <v/>
          </cell>
          <cell r="AC65" t="str">
            <v>201/2007/7231698</v>
          </cell>
          <cell r="AD65" t="str">
            <v>Administrative Officer</v>
          </cell>
          <cell r="AE65" t="str">
            <v>03/12/2013</v>
          </cell>
          <cell r="AF65"/>
        </row>
        <row r="66">
          <cell r="B66" t="str">
            <v>G00009130</v>
          </cell>
          <cell r="C66" t="str">
            <v>Sunil Kumar</v>
          </cell>
          <cell r="D66" t="str">
            <v>Hindu</v>
          </cell>
          <cell r="E66" t="str">
            <v>Male</v>
          </cell>
          <cell r="F66" t="str">
            <v xml:space="preserve">Working </v>
          </cell>
          <cell r="G66" t="str">
            <v>WME</v>
          </cell>
          <cell r="H66" t="str">
            <v>India</v>
          </cell>
          <cell r="I66">
            <v>41875</v>
          </cell>
          <cell r="J66"/>
          <cell r="K66">
            <v>9</v>
          </cell>
          <cell r="L66">
            <v>1209422</v>
          </cell>
          <cell r="M66">
            <v>45890</v>
          </cell>
          <cell r="N66">
            <v>45710</v>
          </cell>
          <cell r="O66" t="str">
            <v/>
          </cell>
          <cell r="P66" t="str">
            <v>DE</v>
          </cell>
          <cell r="Q66" t="str">
            <v>20000</v>
          </cell>
          <cell r="R66" t="str">
            <v>Temp.</v>
          </cell>
          <cell r="S66" t="str">
            <v>DIRECT</v>
          </cell>
          <cell r="T66" t="str">
            <v>JAFZA</v>
          </cell>
          <cell r="U66" t="str">
            <v>SWF</v>
          </cell>
          <cell r="V66" t="str">
            <v>02-Jan-1983</v>
          </cell>
          <cell r="W66">
            <v>40</v>
          </cell>
          <cell r="X66" t="str">
            <v>P1957560</v>
          </cell>
          <cell r="Y66" t="str">
            <v>21/07/2016</v>
          </cell>
          <cell r="Z66">
            <v>46223</v>
          </cell>
          <cell r="AA66">
            <v>46043</v>
          </cell>
          <cell r="AB66" t="str">
            <v/>
          </cell>
          <cell r="AC66" t="str">
            <v>201/2014/7170845</v>
          </cell>
          <cell r="AD66" t="str">
            <v>Technician</v>
          </cell>
          <cell r="AE66" t="str">
            <v>10/9/2020</v>
          </cell>
          <cell r="AF66">
            <v>45890</v>
          </cell>
        </row>
        <row r="67">
          <cell r="B67" t="str">
            <v>G00009131</v>
          </cell>
          <cell r="C67" t="str">
            <v>Peer Baksh</v>
          </cell>
          <cell r="D67" t="str">
            <v>Muslim</v>
          </cell>
          <cell r="E67" t="str">
            <v>Male</v>
          </cell>
          <cell r="F67" t="str">
            <v xml:space="preserve">Working </v>
          </cell>
          <cell r="G67" t="str">
            <v>WME</v>
          </cell>
          <cell r="H67" t="str">
            <v>India</v>
          </cell>
          <cell r="I67">
            <v>41903</v>
          </cell>
          <cell r="J67"/>
          <cell r="K67">
            <v>9</v>
          </cell>
          <cell r="L67" t="str">
            <v>1211332</v>
          </cell>
          <cell r="M67">
            <v>45890</v>
          </cell>
          <cell r="N67">
            <v>45710</v>
          </cell>
          <cell r="O67" t="str">
            <v/>
          </cell>
          <cell r="P67" t="str">
            <v>DE</v>
          </cell>
          <cell r="Q67" t="str">
            <v>20005</v>
          </cell>
          <cell r="R67" t="str">
            <v>Temp.</v>
          </cell>
          <cell r="S67" t="str">
            <v>DIRECT</v>
          </cell>
          <cell r="T67" t="str">
            <v>JAFZA</v>
          </cell>
          <cell r="U67" t="str">
            <v>SWF</v>
          </cell>
          <cell r="V67" t="str">
            <v>20-Jan-1993</v>
          </cell>
          <cell r="W67">
            <v>30</v>
          </cell>
          <cell r="X67" t="str">
            <v>Y6364531</v>
          </cell>
          <cell r="Y67" t="str">
            <v>2/8/2023</v>
          </cell>
          <cell r="Z67">
            <v>48792</v>
          </cell>
          <cell r="AA67">
            <v>48612</v>
          </cell>
          <cell r="AB67" t="str">
            <v/>
          </cell>
          <cell r="AC67" t="str">
            <v>201/2014/7191997</v>
          </cell>
          <cell r="AD67" t="str">
            <v>Machine Operator / Machinist</v>
          </cell>
          <cell r="AE67" t="str">
            <v>24/09/2020</v>
          </cell>
          <cell r="AF67">
            <v>45890</v>
          </cell>
        </row>
        <row r="68">
          <cell r="B68" t="str">
            <v>G00009132</v>
          </cell>
          <cell r="C68" t="str">
            <v>Vaishak Mantodi Puthiyapurayil</v>
          </cell>
          <cell r="D68" t="str">
            <v>Hindu</v>
          </cell>
          <cell r="E68" t="str">
            <v>Male</v>
          </cell>
          <cell r="F68" t="str">
            <v xml:space="preserve">Working </v>
          </cell>
          <cell r="G68" t="str">
            <v>WIT</v>
          </cell>
          <cell r="H68" t="str">
            <v>India</v>
          </cell>
          <cell r="I68">
            <v>41938</v>
          </cell>
          <cell r="J68"/>
          <cell r="K68">
            <v>9</v>
          </cell>
          <cell r="L68" t="str">
            <v>88851147</v>
          </cell>
          <cell r="M68">
            <v>45632</v>
          </cell>
          <cell r="N68">
            <v>45452</v>
          </cell>
          <cell r="O68" t="str">
            <v/>
          </cell>
          <cell r="P68" t="str">
            <v>SALES</v>
          </cell>
          <cell r="Q68" t="str">
            <v>71070</v>
          </cell>
          <cell r="R68" t="str">
            <v>Ext. Sales</v>
          </cell>
          <cell r="S68" t="str">
            <v>INDIRECT</v>
          </cell>
          <cell r="T68" t="str">
            <v>ES, PM</v>
          </cell>
          <cell r="U68"/>
          <cell r="V68" t="str">
            <v>07-Apr-1987</v>
          </cell>
          <cell r="W68">
            <v>36</v>
          </cell>
          <cell r="X68" t="str">
            <v>S5858301</v>
          </cell>
          <cell r="Y68" t="str">
            <v>28/11/2018</v>
          </cell>
          <cell r="Z68">
            <v>47084</v>
          </cell>
          <cell r="AA68">
            <v>46904</v>
          </cell>
          <cell r="AB68" t="str">
            <v/>
          </cell>
          <cell r="AC68" t="str">
            <v>101/2014/2/301654</v>
          </cell>
          <cell r="AD68" t="str">
            <v>Elect. Engr. Precision Industry</v>
          </cell>
          <cell r="AE68" t="str">
            <v>07/12/2022</v>
          </cell>
          <cell r="AF68">
            <v>45632</v>
          </cell>
        </row>
        <row r="69">
          <cell r="B69" t="str">
            <v>G00009133</v>
          </cell>
          <cell r="C69" t="str">
            <v>Rajeev Purathoottu Sadanandan Nair</v>
          </cell>
          <cell r="D69" t="str">
            <v>Hindu</v>
          </cell>
          <cell r="E69" t="str">
            <v>Male</v>
          </cell>
          <cell r="F69" t="str">
            <v xml:space="preserve">Working </v>
          </cell>
          <cell r="G69" t="str">
            <v>WME</v>
          </cell>
          <cell r="H69" t="str">
            <v>India</v>
          </cell>
          <cell r="I69">
            <v>41977</v>
          </cell>
          <cell r="J69"/>
          <cell r="K69">
            <v>9</v>
          </cell>
          <cell r="L69" t="str">
            <v>1215619</v>
          </cell>
          <cell r="M69">
            <v>45273</v>
          </cell>
          <cell r="N69">
            <v>45093</v>
          </cell>
          <cell r="O69" t="str">
            <v>Reminder</v>
          </cell>
          <cell r="P69" t="str">
            <v>SHIPPG</v>
          </cell>
          <cell r="Q69" t="str">
            <v>73000</v>
          </cell>
          <cell r="R69" t="str">
            <v>Supp. Chain</v>
          </cell>
          <cell r="S69" t="str">
            <v>INDIRECT</v>
          </cell>
          <cell r="T69" t="str">
            <v>JAFZA</v>
          </cell>
          <cell r="U69" t="str">
            <v>SWF</v>
          </cell>
          <cell r="V69" t="str">
            <v>31-May-1979</v>
          </cell>
          <cell r="W69">
            <v>44</v>
          </cell>
          <cell r="X69" t="str">
            <v>L7222848</v>
          </cell>
          <cell r="Y69" t="str">
            <v>01/04/2014</v>
          </cell>
          <cell r="Z69">
            <v>45382</v>
          </cell>
          <cell r="AA69">
            <v>45202</v>
          </cell>
          <cell r="AB69" t="str">
            <v>Reminder</v>
          </cell>
          <cell r="AC69" t="str">
            <v>201/2014/7281129</v>
          </cell>
          <cell r="AD69" t="str">
            <v>Shipping/Cargo Assistant</v>
          </cell>
          <cell r="AE69" t="str">
            <v>14/12/2020</v>
          </cell>
          <cell r="AF69">
            <v>45273</v>
          </cell>
        </row>
        <row r="70">
          <cell r="B70" t="str">
            <v>G00009134</v>
          </cell>
          <cell r="C70" t="str">
            <v>Dattatray Dhondiram Patil</v>
          </cell>
          <cell r="D70" t="str">
            <v>Hindu</v>
          </cell>
          <cell r="E70" t="str">
            <v>Male</v>
          </cell>
          <cell r="F70" t="str">
            <v xml:space="preserve">Working </v>
          </cell>
          <cell r="G70" t="str">
            <v>WME</v>
          </cell>
          <cell r="H70" t="str">
            <v>India</v>
          </cell>
          <cell r="I70">
            <v>41994</v>
          </cell>
          <cell r="J70"/>
          <cell r="K70">
            <v>9</v>
          </cell>
          <cell r="L70" t="str">
            <v>1217010</v>
          </cell>
          <cell r="M70">
            <v>45310</v>
          </cell>
          <cell r="N70">
            <v>45130</v>
          </cell>
          <cell r="O70" t="str">
            <v>Reminder</v>
          </cell>
          <cell r="P70" t="str">
            <v>DE</v>
          </cell>
          <cell r="Q70" t="str">
            <v>20010</v>
          </cell>
          <cell r="R70" t="str">
            <v>Pressure</v>
          </cell>
          <cell r="S70" t="str">
            <v>DIRECT</v>
          </cell>
          <cell r="T70" t="str">
            <v>JAFZA</v>
          </cell>
          <cell r="U70" t="str">
            <v>SWF</v>
          </cell>
          <cell r="V70" t="str">
            <v>01-Jun-1989</v>
          </cell>
          <cell r="W70">
            <v>34</v>
          </cell>
          <cell r="X70" t="str">
            <v>V7723532</v>
          </cell>
          <cell r="Y70" t="str">
            <v>24/04/2021</v>
          </cell>
          <cell r="Z70">
            <v>47961</v>
          </cell>
          <cell r="AA70">
            <v>47781</v>
          </cell>
          <cell r="AB70" t="str">
            <v/>
          </cell>
          <cell r="AC70" t="str">
            <v>201/2014/7294613</v>
          </cell>
          <cell r="AD70" t="str">
            <v>Welding Technician</v>
          </cell>
          <cell r="AE70" t="str">
            <v>20/01/2021</v>
          </cell>
          <cell r="AF70">
            <v>45310</v>
          </cell>
        </row>
        <row r="71">
          <cell r="B71" t="str">
            <v>G00009135</v>
          </cell>
          <cell r="C71" t="str">
            <v>Shabbir Alam</v>
          </cell>
          <cell r="D71" t="str">
            <v>Muslim</v>
          </cell>
          <cell r="E71" t="str">
            <v>Male</v>
          </cell>
          <cell r="F71" t="str">
            <v xml:space="preserve">Working </v>
          </cell>
          <cell r="G71" t="str">
            <v>WME</v>
          </cell>
          <cell r="H71" t="str">
            <v>India</v>
          </cell>
          <cell r="I71">
            <v>42001</v>
          </cell>
          <cell r="J71"/>
          <cell r="K71">
            <v>9</v>
          </cell>
          <cell r="L71" t="str">
            <v>1217229</v>
          </cell>
          <cell r="M71">
            <v>45309</v>
          </cell>
          <cell r="N71">
            <v>45129</v>
          </cell>
          <cell r="O71" t="str">
            <v>Reminder</v>
          </cell>
          <cell r="P71" t="str">
            <v>DE</v>
          </cell>
          <cell r="Q71" t="str">
            <v>20005</v>
          </cell>
          <cell r="R71" t="str">
            <v>Temp.</v>
          </cell>
          <cell r="S71" t="str">
            <v>DIRECT</v>
          </cell>
          <cell r="T71" t="str">
            <v>JAFZA</v>
          </cell>
          <cell r="U71" t="str">
            <v>SWF</v>
          </cell>
          <cell r="V71" t="str">
            <v>30-Jan-1986</v>
          </cell>
          <cell r="W71">
            <v>37</v>
          </cell>
          <cell r="X71" t="str">
            <v>S9781587</v>
          </cell>
          <cell r="Y71" t="str">
            <v>22/10/2018</v>
          </cell>
          <cell r="Z71">
            <v>47047</v>
          </cell>
          <cell r="AA71">
            <v>46867</v>
          </cell>
          <cell r="AB71" t="str">
            <v/>
          </cell>
          <cell r="AC71" t="str">
            <v>201/2014/7265419</v>
          </cell>
          <cell r="AD71" t="str">
            <v>Welding Technician</v>
          </cell>
          <cell r="AE71" t="str">
            <v>19/01/2021</v>
          </cell>
          <cell r="AF71">
            <v>45309</v>
          </cell>
        </row>
        <row r="72">
          <cell r="B72"/>
          <cell r="C72" t="str">
            <v>Priti Narayan Mahajan</v>
          </cell>
          <cell r="D72"/>
          <cell r="E72" t="str">
            <v>Female</v>
          </cell>
          <cell r="F72" t="str">
            <v>LEFT</v>
          </cell>
          <cell r="G72" t="str">
            <v>WME</v>
          </cell>
          <cell r="H72" t="str">
            <v>India</v>
          </cell>
          <cell r="I72">
            <v>42015</v>
          </cell>
          <cell r="J72">
            <v>44561</v>
          </cell>
          <cell r="K72"/>
          <cell r="L72" t="str">
            <v>1217921</v>
          </cell>
          <cell r="M72">
            <v>45309</v>
          </cell>
          <cell r="N72">
            <v>45129</v>
          </cell>
          <cell r="O72" t="str">
            <v>Reminder</v>
          </cell>
          <cell r="P72" t="str">
            <v>PRODN SUPPORT</v>
          </cell>
          <cell r="Q72" t="str">
            <v>20010</v>
          </cell>
          <cell r="R72" t="str">
            <v>Pressure</v>
          </cell>
          <cell r="S72" t="str">
            <v>INDIRECT</v>
          </cell>
          <cell r="T72" t="str">
            <v>JAFZA</v>
          </cell>
          <cell r="U72" t="str">
            <v>SWF</v>
          </cell>
          <cell r="V72" t="str">
            <v>03-Mar-1980</v>
          </cell>
          <cell r="W72">
            <v>43</v>
          </cell>
          <cell r="X72" t="str">
            <v>M4147094</v>
          </cell>
          <cell r="Y72" t="str">
            <v>04/12/2014</v>
          </cell>
          <cell r="Z72">
            <v>45629</v>
          </cell>
          <cell r="AA72">
            <v>45449</v>
          </cell>
          <cell r="AB72" t="str">
            <v/>
          </cell>
          <cell r="AC72" t="str">
            <v>201/2014/7296237</v>
          </cell>
          <cell r="AD72" t="str">
            <v>Planning Officer</v>
          </cell>
          <cell r="AE72" t="str">
            <v>19/01/2021</v>
          </cell>
          <cell r="AF72">
            <v>45309</v>
          </cell>
        </row>
        <row r="73">
          <cell r="B73" t="str">
            <v>G00009137</v>
          </cell>
          <cell r="C73" t="str">
            <v>Muhammad Salman</v>
          </cell>
          <cell r="D73" t="str">
            <v>Muslim</v>
          </cell>
          <cell r="E73" t="str">
            <v>Male</v>
          </cell>
          <cell r="F73" t="str">
            <v xml:space="preserve">Working </v>
          </cell>
          <cell r="G73" t="str">
            <v>WME</v>
          </cell>
          <cell r="H73" t="str">
            <v>India</v>
          </cell>
          <cell r="I73">
            <v>42025</v>
          </cell>
          <cell r="J73"/>
          <cell r="K73">
            <v>8</v>
          </cell>
          <cell r="L73" t="str">
            <v>1307458</v>
          </cell>
          <cell r="M73">
            <v>45529</v>
          </cell>
          <cell r="N73">
            <v>45349</v>
          </cell>
          <cell r="O73" t="str">
            <v/>
          </cell>
          <cell r="P73" t="str">
            <v>SALES</v>
          </cell>
          <cell r="Q73" t="str">
            <v>71120</v>
          </cell>
          <cell r="R73" t="str">
            <v>Ext. Sales</v>
          </cell>
          <cell r="S73" t="str">
            <v>INDIRECT</v>
          </cell>
          <cell r="T73" t="str">
            <v>JAFZA</v>
          </cell>
          <cell r="U73" t="str">
            <v>SWF</v>
          </cell>
          <cell r="V73" t="str">
            <v>22-Jun-1984</v>
          </cell>
          <cell r="W73">
            <v>39</v>
          </cell>
          <cell r="X73" t="str">
            <v>CD5754424</v>
          </cell>
          <cell r="Y73" t="str">
            <v>16/08/2023</v>
          </cell>
          <cell r="Z73">
            <v>46979</v>
          </cell>
          <cell r="AA73">
            <v>46799</v>
          </cell>
          <cell r="AB73" t="str">
            <v/>
          </cell>
          <cell r="AC73" t="str">
            <v>201/2018/7404261</v>
          </cell>
          <cell r="AD73" t="str">
            <v>Engineer</v>
          </cell>
          <cell r="AE73" t="str">
            <v>26/08/2021</v>
          </cell>
          <cell r="AF73">
            <v>45529</v>
          </cell>
        </row>
        <row r="74">
          <cell r="B74"/>
          <cell r="C74" t="str">
            <v>Akram Hussaini Syed</v>
          </cell>
          <cell r="D74"/>
          <cell r="E74"/>
          <cell r="F74" t="str">
            <v>LEFT</v>
          </cell>
          <cell r="G74" t="str">
            <v>WME</v>
          </cell>
          <cell r="H74" t="str">
            <v>HYDERABAD</v>
          </cell>
          <cell r="I74">
            <v>42057</v>
          </cell>
          <cell r="J74">
            <v>43676</v>
          </cell>
          <cell r="K74"/>
          <cell r="L74" t="str">
            <v>1220780</v>
          </cell>
          <cell r="M74"/>
          <cell r="N74"/>
          <cell r="O74" t="str">
            <v>Reminder</v>
          </cell>
          <cell r="P74" t="str">
            <v>SALES</v>
          </cell>
          <cell r="Q74"/>
          <cell r="R74" t="str">
            <v>Int. Sales</v>
          </cell>
          <cell r="S74" t="str">
            <v>INDIRECT</v>
          </cell>
          <cell r="T74" t="str">
            <v>JAFZA</v>
          </cell>
          <cell r="U74" t="str">
            <v>SWF</v>
          </cell>
          <cell r="V74" t="str">
            <v>22-Dec-1989</v>
          </cell>
          <cell r="W74"/>
          <cell r="X74" t="str">
            <v>H6566933</v>
          </cell>
          <cell r="Y74" t="str">
            <v>27/11/2009</v>
          </cell>
          <cell r="Z74">
            <v>44161</v>
          </cell>
          <cell r="AA74"/>
          <cell r="AB74" t="str">
            <v>Reminder</v>
          </cell>
          <cell r="AC74" t="str">
            <v>201/2015/7035620</v>
          </cell>
          <cell r="AD74" t="str">
            <v>Engineer</v>
          </cell>
          <cell r="AE74" t="str">
            <v>11/03/2018</v>
          </cell>
          <cell r="AF74"/>
        </row>
        <row r="75">
          <cell r="B75" t="str">
            <v>G00009139</v>
          </cell>
          <cell r="C75" t="str">
            <v xml:space="preserve">Mohammed Waseem </v>
          </cell>
          <cell r="D75" t="str">
            <v>Muslim</v>
          </cell>
          <cell r="E75" t="str">
            <v>Male</v>
          </cell>
          <cell r="F75" t="str">
            <v xml:space="preserve">Working </v>
          </cell>
          <cell r="G75" t="str">
            <v>WME</v>
          </cell>
          <cell r="H75" t="str">
            <v>India</v>
          </cell>
          <cell r="I75">
            <v>42085</v>
          </cell>
          <cell r="J75"/>
          <cell r="K75">
            <v>8</v>
          </cell>
          <cell r="L75" t="str">
            <v>1223046</v>
          </cell>
          <cell r="M75">
            <v>45380</v>
          </cell>
          <cell r="N75">
            <v>45200</v>
          </cell>
          <cell r="O75" t="str">
            <v>Reminder</v>
          </cell>
          <cell r="P75" t="str">
            <v>SALES</v>
          </cell>
          <cell r="Q75" t="str">
            <v>70040</v>
          </cell>
          <cell r="R75" t="str">
            <v>Int. Sales</v>
          </cell>
          <cell r="S75" t="str">
            <v>INDIRECT</v>
          </cell>
          <cell r="T75" t="str">
            <v>JAFZA</v>
          </cell>
          <cell r="U75" t="str">
            <v>SWF</v>
          </cell>
          <cell r="V75" t="str">
            <v>09-Jun-1992</v>
          </cell>
          <cell r="W75">
            <v>31</v>
          </cell>
          <cell r="X75" t="str">
            <v>L4105596</v>
          </cell>
          <cell r="Y75" t="str">
            <v>20/06/2023</v>
          </cell>
          <cell r="Z75">
            <v>48749</v>
          </cell>
          <cell r="AA75">
            <v>48569</v>
          </cell>
          <cell r="AB75" t="str">
            <v/>
          </cell>
          <cell r="AC75" t="str">
            <v>201/2015/7054221</v>
          </cell>
          <cell r="AD75" t="str">
            <v>Engineer</v>
          </cell>
          <cell r="AE75" t="str">
            <v>30/03/2021</v>
          </cell>
          <cell r="AF75">
            <v>45380</v>
          </cell>
        </row>
        <row r="76">
          <cell r="B76"/>
          <cell r="C76" t="str">
            <v>Aniket Anil Dherange</v>
          </cell>
          <cell r="D76"/>
          <cell r="E76"/>
          <cell r="F76" t="str">
            <v>LEFT</v>
          </cell>
          <cell r="G76"/>
          <cell r="H76"/>
          <cell r="I76">
            <v>42121</v>
          </cell>
          <cell r="J76"/>
          <cell r="K76"/>
          <cell r="L76" t="str">
            <v>1226333</v>
          </cell>
          <cell r="M76"/>
          <cell r="N76"/>
          <cell r="O76" t="str">
            <v>Reminder</v>
          </cell>
          <cell r="P76"/>
          <cell r="Q76"/>
          <cell r="R76" t="str">
            <v>Pressure</v>
          </cell>
          <cell r="S76" t="str">
            <v>DIRECT</v>
          </cell>
          <cell r="T76" t="str">
            <v>JAFZA</v>
          </cell>
          <cell r="U76"/>
          <cell r="V76" t="str">
            <v>28-Dec-1994</v>
          </cell>
          <cell r="W76"/>
          <cell r="X76" t="str">
            <v>M4518477</v>
          </cell>
          <cell r="Y76" t="str">
            <v>24/12/2014</v>
          </cell>
          <cell r="Z76">
            <v>45649</v>
          </cell>
          <cell r="AA76"/>
          <cell r="AB76" t="str">
            <v/>
          </cell>
          <cell r="AC76" t="str">
            <v>201/2015/7097253</v>
          </cell>
          <cell r="AD76" t="str">
            <v>Technician</v>
          </cell>
          <cell r="AE76" t="str">
            <v>14/05/2015</v>
          </cell>
          <cell r="AF76"/>
        </row>
        <row r="77">
          <cell r="B77"/>
          <cell r="C77" t="str">
            <v>Kishor Kiran Choudhary</v>
          </cell>
          <cell r="D77"/>
          <cell r="E77"/>
          <cell r="F77" t="str">
            <v>LEFT</v>
          </cell>
          <cell r="G77"/>
          <cell r="H77" t="str">
            <v>PUNE</v>
          </cell>
          <cell r="I77">
            <v>42121</v>
          </cell>
          <cell r="J77">
            <v>42947</v>
          </cell>
          <cell r="K77"/>
          <cell r="L77" t="str">
            <v>1226331</v>
          </cell>
          <cell r="M77"/>
          <cell r="N77"/>
          <cell r="O77" t="str">
            <v>Reminder</v>
          </cell>
          <cell r="P77" t="str">
            <v>DE</v>
          </cell>
          <cell r="Q77"/>
          <cell r="R77" t="str">
            <v>Pressure</v>
          </cell>
          <cell r="S77" t="str">
            <v>DIRECT</v>
          </cell>
          <cell r="T77" t="str">
            <v>JAFZA</v>
          </cell>
          <cell r="U77"/>
          <cell r="V77" t="str">
            <v>18-Jul-1990</v>
          </cell>
          <cell r="W77"/>
          <cell r="X77" t="str">
            <v>J3590292</v>
          </cell>
          <cell r="Y77" t="str">
            <v>11/11/2010</v>
          </cell>
          <cell r="Z77">
            <v>44145</v>
          </cell>
          <cell r="AA77"/>
          <cell r="AB77" t="str">
            <v>Reminder</v>
          </cell>
          <cell r="AC77" t="str">
            <v>201/2015/7097566</v>
          </cell>
          <cell r="AD77" t="str">
            <v>Technician</v>
          </cell>
          <cell r="AE77" t="str">
            <v>14/05/2015</v>
          </cell>
          <cell r="AF77"/>
        </row>
        <row r="78">
          <cell r="B78"/>
          <cell r="C78" t="str">
            <v>Jaykar Patel</v>
          </cell>
          <cell r="D78"/>
          <cell r="E78"/>
          <cell r="F78" t="str">
            <v>LEFT</v>
          </cell>
          <cell r="G78"/>
          <cell r="H78"/>
          <cell r="I78">
            <v>42138</v>
          </cell>
          <cell r="J78"/>
          <cell r="K78"/>
          <cell r="L78" t="str">
            <v>1227370</v>
          </cell>
          <cell r="M78"/>
          <cell r="N78"/>
          <cell r="O78" t="str">
            <v>Reminder</v>
          </cell>
          <cell r="P78"/>
          <cell r="Q78"/>
          <cell r="R78" t="str">
            <v>Pressure</v>
          </cell>
          <cell r="S78" t="str">
            <v>DIRECT</v>
          </cell>
          <cell r="T78" t="str">
            <v>JAFZA</v>
          </cell>
          <cell r="U78"/>
          <cell r="V78" t="str">
            <v>31-May-1983</v>
          </cell>
          <cell r="W78"/>
          <cell r="X78" t="str">
            <v>L3001670</v>
          </cell>
          <cell r="Y78" t="str">
            <v>12/08/2013</v>
          </cell>
          <cell r="Z78">
            <v>45149</v>
          </cell>
          <cell r="AA78"/>
          <cell r="AB78" t="str">
            <v>Reminder</v>
          </cell>
          <cell r="AC78" t="str">
            <v>201/2015/7118071</v>
          </cell>
          <cell r="AD78" t="str">
            <v>Technician</v>
          </cell>
          <cell r="AE78" t="str">
            <v>25/05/2015</v>
          </cell>
          <cell r="AF78"/>
        </row>
        <row r="79">
          <cell r="B79"/>
          <cell r="C79" t="str">
            <v>Ravindra Kumbhar</v>
          </cell>
          <cell r="D79"/>
          <cell r="E79"/>
          <cell r="F79" t="str">
            <v>LEFT</v>
          </cell>
          <cell r="G79"/>
          <cell r="H79"/>
          <cell r="I79">
            <v>42145</v>
          </cell>
          <cell r="J79"/>
          <cell r="K79"/>
          <cell r="L79" t="str">
            <v>1229272</v>
          </cell>
          <cell r="M79"/>
          <cell r="N79"/>
          <cell r="O79" t="str">
            <v>Reminder</v>
          </cell>
          <cell r="P79"/>
          <cell r="Q79"/>
          <cell r="R79" t="str">
            <v>Pressure</v>
          </cell>
          <cell r="S79" t="str">
            <v>DIRECT</v>
          </cell>
          <cell r="T79" t="str">
            <v>JAFZA</v>
          </cell>
          <cell r="U79"/>
          <cell r="V79" t="str">
            <v>07-Jul-1991</v>
          </cell>
          <cell r="W79"/>
          <cell r="X79" t="str">
            <v>L7081962</v>
          </cell>
          <cell r="Y79" t="str">
            <v>05/02/2014</v>
          </cell>
          <cell r="Z79">
            <v>45326</v>
          </cell>
          <cell r="AA79"/>
          <cell r="AB79" t="str">
            <v>Reminder</v>
          </cell>
          <cell r="AC79" t="str">
            <v>201/2015/7097254</v>
          </cell>
          <cell r="AD79" t="str">
            <v>Technician</v>
          </cell>
          <cell r="AE79" t="str">
            <v>17/06/2015</v>
          </cell>
          <cell r="AF79"/>
        </row>
        <row r="80">
          <cell r="B80" t="str">
            <v>G00009141</v>
          </cell>
          <cell r="C80" t="str">
            <v>Nadeem Ahmed</v>
          </cell>
          <cell r="D80" t="str">
            <v>Muslim</v>
          </cell>
          <cell r="E80" t="str">
            <v>Male</v>
          </cell>
          <cell r="F80" t="str">
            <v xml:space="preserve">Working </v>
          </cell>
          <cell r="G80" t="str">
            <v>WME</v>
          </cell>
          <cell r="H80" t="str">
            <v>India</v>
          </cell>
          <cell r="I80">
            <v>42186</v>
          </cell>
          <cell r="J80"/>
          <cell r="K80">
            <v>8</v>
          </cell>
          <cell r="L80" t="str">
            <v>1231246</v>
          </cell>
          <cell r="M80">
            <v>45403</v>
          </cell>
          <cell r="N80">
            <v>45223</v>
          </cell>
          <cell r="O80" t="str">
            <v/>
          </cell>
          <cell r="P80" t="str">
            <v>SALES</v>
          </cell>
          <cell r="Q80" t="str">
            <v>70070</v>
          </cell>
          <cell r="R80" t="str">
            <v>Int. Sales</v>
          </cell>
          <cell r="S80" t="str">
            <v>INDIRECT</v>
          </cell>
          <cell r="T80" t="str">
            <v>JAFZA</v>
          </cell>
          <cell r="U80" t="str">
            <v>SWF</v>
          </cell>
          <cell r="V80" t="str">
            <v>05-Mar-1987</v>
          </cell>
          <cell r="W80">
            <v>36</v>
          </cell>
          <cell r="X80" t="str">
            <v>R8217588</v>
          </cell>
          <cell r="Y80" t="str">
            <v>21/08/2017</v>
          </cell>
          <cell r="Z80">
            <v>46619</v>
          </cell>
          <cell r="AA80">
            <v>46439</v>
          </cell>
          <cell r="AB80" t="str">
            <v/>
          </cell>
          <cell r="AC80" t="str">
            <v>201/2015/7136091</v>
          </cell>
          <cell r="AD80" t="str">
            <v>Sales Engineer</v>
          </cell>
          <cell r="AE80" t="str">
            <v>22/04/2021</v>
          </cell>
          <cell r="AF80">
            <v>45403</v>
          </cell>
        </row>
        <row r="81">
          <cell r="B81"/>
          <cell r="C81" t="str">
            <v>Fayez Mansoor Baluch</v>
          </cell>
          <cell r="D81"/>
          <cell r="E81"/>
          <cell r="F81" t="str">
            <v>LEFT</v>
          </cell>
          <cell r="G81"/>
          <cell r="H81" t="str">
            <v>Karachi</v>
          </cell>
          <cell r="I81">
            <v>42309</v>
          </cell>
          <cell r="J81"/>
          <cell r="K81"/>
          <cell r="L81" t="str">
            <v>1241071</v>
          </cell>
          <cell r="M81"/>
          <cell r="N81"/>
          <cell r="O81" t="str">
            <v>Reminder</v>
          </cell>
          <cell r="P81" t="str">
            <v>LOGISTICS</v>
          </cell>
          <cell r="Q81"/>
          <cell r="R81" t="str">
            <v>Supp. Chain</v>
          </cell>
          <cell r="S81" t="str">
            <v>INDIRECT</v>
          </cell>
          <cell r="T81" t="str">
            <v>JAFZA</v>
          </cell>
          <cell r="U81"/>
          <cell r="V81" t="str">
            <v>15-Aug-1993</v>
          </cell>
          <cell r="W81"/>
          <cell r="X81" t="str">
            <v>AP3763622</v>
          </cell>
          <cell r="Y81" t="str">
            <v>15/01/2015</v>
          </cell>
          <cell r="Z81">
            <v>45670</v>
          </cell>
          <cell r="AA81"/>
          <cell r="AB81" t="str">
            <v/>
          </cell>
          <cell r="AC81" t="str">
            <v>201/2015/7279837</v>
          </cell>
          <cell r="AD81" t="str">
            <v>Purchasing Officer</v>
          </cell>
          <cell r="AE81" t="str">
            <v>23/11/2015</v>
          </cell>
          <cell r="AF81"/>
        </row>
        <row r="82">
          <cell r="B82" t="str">
            <v>G00009145</v>
          </cell>
          <cell r="C82" t="str">
            <v>Shivaprasad Umesh Acharya</v>
          </cell>
          <cell r="D82" t="str">
            <v>Hindu</v>
          </cell>
          <cell r="E82" t="str">
            <v>Male</v>
          </cell>
          <cell r="F82" t="str">
            <v xml:space="preserve">Working </v>
          </cell>
          <cell r="G82" t="str">
            <v>WME</v>
          </cell>
          <cell r="H82" t="str">
            <v>India</v>
          </cell>
          <cell r="I82">
            <v>42379</v>
          </cell>
          <cell r="J82"/>
          <cell r="K82">
            <v>7</v>
          </cell>
          <cell r="L82" t="str">
            <v>1244565</v>
          </cell>
          <cell r="M82">
            <v>45641</v>
          </cell>
          <cell r="N82">
            <v>45461</v>
          </cell>
          <cell r="O82" t="str">
            <v/>
          </cell>
          <cell r="P82" t="str">
            <v>Q</v>
          </cell>
          <cell r="Q82" t="str">
            <v>34000</v>
          </cell>
          <cell r="R82" t="str">
            <v>Supp. Chain</v>
          </cell>
          <cell r="S82" t="str">
            <v>INDIRECT</v>
          </cell>
          <cell r="T82" t="str">
            <v>JAFZA</v>
          </cell>
          <cell r="U82" t="str">
            <v>SWF</v>
          </cell>
          <cell r="V82" t="str">
            <v>08-May-1989</v>
          </cell>
          <cell r="W82">
            <v>34</v>
          </cell>
          <cell r="X82" t="str">
            <v>T8292555</v>
          </cell>
          <cell r="Y82" t="str">
            <v>26/08/2019</v>
          </cell>
          <cell r="Z82">
            <v>47355</v>
          </cell>
          <cell r="AA82">
            <v>47175</v>
          </cell>
          <cell r="AB82" t="str">
            <v/>
          </cell>
          <cell r="AC82" t="str">
            <v>201/2016/7004350</v>
          </cell>
          <cell r="AD82" t="str">
            <v>Quality Control Engineer</v>
          </cell>
          <cell r="AE82" t="str">
            <v>16/12/2021</v>
          </cell>
          <cell r="AF82">
            <v>45641</v>
          </cell>
        </row>
        <row r="83">
          <cell r="B83" t="str">
            <v>G00009146</v>
          </cell>
          <cell r="C83" t="str">
            <v>Gireesh Udayakumar</v>
          </cell>
          <cell r="D83" t="str">
            <v>Hindu</v>
          </cell>
          <cell r="E83" t="str">
            <v>Male</v>
          </cell>
          <cell r="F83" t="str">
            <v xml:space="preserve">Working </v>
          </cell>
          <cell r="G83" t="str">
            <v>WME</v>
          </cell>
          <cell r="H83" t="str">
            <v>India</v>
          </cell>
          <cell r="I83">
            <v>42386</v>
          </cell>
          <cell r="J83"/>
          <cell r="K83">
            <v>7</v>
          </cell>
          <cell r="L83" t="str">
            <v>1245107</v>
          </cell>
          <cell r="M83">
            <v>45638</v>
          </cell>
          <cell r="N83">
            <v>45458</v>
          </cell>
          <cell r="O83" t="str">
            <v/>
          </cell>
          <cell r="P83" t="str">
            <v>PRODN SUPPORT</v>
          </cell>
          <cell r="Q83" t="str">
            <v>73010</v>
          </cell>
          <cell r="R83" t="str">
            <v>Supp. Chain</v>
          </cell>
          <cell r="S83" t="str">
            <v>INDIRECT</v>
          </cell>
          <cell r="T83" t="str">
            <v>JAFZA</v>
          </cell>
          <cell r="U83" t="str">
            <v>SS</v>
          </cell>
          <cell r="V83" t="str">
            <v>01-Sep-1990</v>
          </cell>
          <cell r="W83">
            <v>33</v>
          </cell>
          <cell r="X83" t="str">
            <v>L6351976</v>
          </cell>
          <cell r="Y83" t="str">
            <v>03/12/2013</v>
          </cell>
          <cell r="Z83">
            <v>45262</v>
          </cell>
          <cell r="AA83">
            <v>45082</v>
          </cell>
          <cell r="AB83" t="str">
            <v>Reminder</v>
          </cell>
          <cell r="AC83" t="str">
            <v>201/2015/7342756</v>
          </cell>
          <cell r="AD83" t="str">
            <v>Warehouse Assistant</v>
          </cell>
          <cell r="AE83" t="str">
            <v>13/12/2021</v>
          </cell>
          <cell r="AF83">
            <v>45638</v>
          </cell>
        </row>
        <row r="84">
          <cell r="B84" t="str">
            <v>G00009147</v>
          </cell>
          <cell r="C84" t="str">
            <v>Satyadeep Seetharam  Kotian</v>
          </cell>
          <cell r="D84" t="str">
            <v>Hindu</v>
          </cell>
          <cell r="E84" t="str">
            <v>Male</v>
          </cell>
          <cell r="F84" t="str">
            <v xml:space="preserve">Working </v>
          </cell>
          <cell r="G84" t="str">
            <v>WME-INDIA</v>
          </cell>
          <cell r="H84" t="str">
            <v>India</v>
          </cell>
          <cell r="I84">
            <v>42387</v>
          </cell>
          <cell r="J84"/>
          <cell r="K84">
            <v>7</v>
          </cell>
          <cell r="L84" t="str">
            <v>N/A</v>
          </cell>
          <cell r="M84" t="str">
            <v>N/A</v>
          </cell>
          <cell r="N84" t="e">
            <v>#VALUE!</v>
          </cell>
          <cell r="O84" t="str">
            <v>N/A</v>
          </cell>
          <cell r="P84" t="str">
            <v>FICO</v>
          </cell>
          <cell r="Q84" t="str">
            <v>40000</v>
          </cell>
          <cell r="R84" t="str">
            <v>Admin</v>
          </cell>
          <cell r="S84" t="str">
            <v>INDIRECT</v>
          </cell>
          <cell r="T84" t="str">
            <v>INDIA</v>
          </cell>
          <cell r="U84"/>
          <cell r="V84" t="str">
            <v>18-Nov-1972</v>
          </cell>
          <cell r="W84">
            <v>50</v>
          </cell>
          <cell r="X84" t="str">
            <v>P7093831</v>
          </cell>
          <cell r="Y84" t="str">
            <v>10/11/2016</v>
          </cell>
          <cell r="Z84">
            <v>46335</v>
          </cell>
          <cell r="AA84">
            <v>46155</v>
          </cell>
          <cell r="AB84" t="str">
            <v/>
          </cell>
          <cell r="AC84" t="str">
            <v>N/A</v>
          </cell>
          <cell r="AD84" t="str">
            <v>Accountant</v>
          </cell>
          <cell r="AE84"/>
          <cell r="AF84" t="str">
            <v>N/A</v>
          </cell>
        </row>
        <row r="85">
          <cell r="B85"/>
          <cell r="C85" t="str">
            <v>Ma. Joana Gutierrez</v>
          </cell>
          <cell r="D85"/>
          <cell r="E85"/>
          <cell r="F85" t="str">
            <v>LEFT</v>
          </cell>
          <cell r="G85" t="str">
            <v>WME</v>
          </cell>
          <cell r="H85" t="str">
            <v>Philippines</v>
          </cell>
          <cell r="I85">
            <v>42389</v>
          </cell>
          <cell r="J85">
            <v>44074</v>
          </cell>
          <cell r="K85"/>
          <cell r="L85" t="str">
            <v>1245265</v>
          </cell>
          <cell r="M85"/>
          <cell r="N85"/>
          <cell r="O85" t="str">
            <v>Reminder</v>
          </cell>
          <cell r="P85" t="str">
            <v>ADMIN</v>
          </cell>
          <cell r="Q85" t="str">
            <v>40000</v>
          </cell>
          <cell r="R85" t="str">
            <v>Admin</v>
          </cell>
          <cell r="S85" t="str">
            <v>INDIRECT</v>
          </cell>
          <cell r="T85" t="str">
            <v>JAFZA</v>
          </cell>
          <cell r="U85" t="str">
            <v>SWF</v>
          </cell>
          <cell r="V85" t="str">
            <v>02-Jun-1983</v>
          </cell>
          <cell r="W85">
            <v>40</v>
          </cell>
          <cell r="X85" t="str">
            <v>P8175971A</v>
          </cell>
          <cell r="Y85" t="str">
            <v>1/8/2018</v>
          </cell>
          <cell r="Z85">
            <v>46965</v>
          </cell>
          <cell r="AA85"/>
          <cell r="AB85" t="str">
            <v/>
          </cell>
          <cell r="AC85" t="str">
            <v>201/2016/7012879</v>
          </cell>
          <cell r="AD85" t="str">
            <v>Administrative Assistant</v>
          </cell>
          <cell r="AE85" t="str">
            <v>10/2/2019</v>
          </cell>
          <cell r="AF85"/>
        </row>
        <row r="86">
          <cell r="B86" t="str">
            <v>G00009149</v>
          </cell>
          <cell r="C86" t="str">
            <v>Sameer Shabbir</v>
          </cell>
          <cell r="D86" t="str">
            <v>Muslim</v>
          </cell>
          <cell r="E86" t="str">
            <v>Male</v>
          </cell>
          <cell r="F86" t="str">
            <v xml:space="preserve">Working </v>
          </cell>
          <cell r="G86" t="str">
            <v>WME-Qat</v>
          </cell>
          <cell r="H86" t="str">
            <v>India</v>
          </cell>
          <cell r="I86">
            <v>42430</v>
          </cell>
          <cell r="J86"/>
          <cell r="K86">
            <v>7</v>
          </cell>
          <cell r="L86" t="str">
            <v>28435644346</v>
          </cell>
          <cell r="M86">
            <v>45809</v>
          </cell>
          <cell r="N86">
            <v>45629</v>
          </cell>
          <cell r="O86" t="str">
            <v/>
          </cell>
          <cell r="P86" t="str">
            <v>SALES</v>
          </cell>
          <cell r="Q86" t="str">
            <v>71030</v>
          </cell>
          <cell r="R86" t="str">
            <v>Ext. Sales</v>
          </cell>
          <cell r="S86" t="str">
            <v>INDIRECT</v>
          </cell>
          <cell r="T86" t="str">
            <v>ES, PM</v>
          </cell>
          <cell r="U86"/>
          <cell r="V86" t="str">
            <v>24-Jan-1984</v>
          </cell>
          <cell r="W86">
            <v>39</v>
          </cell>
          <cell r="X86" t="str">
            <v>R2281440</v>
          </cell>
          <cell r="Y86" t="str">
            <v>30/05/2017</v>
          </cell>
          <cell r="Z86">
            <v>46536</v>
          </cell>
          <cell r="AA86">
            <v>46356</v>
          </cell>
          <cell r="AB86" t="str">
            <v/>
          </cell>
          <cell r="AC86" t="str">
            <v>28435644346</v>
          </cell>
          <cell r="AD86" t="str">
            <v>Area Sales Engineer - Qatar</v>
          </cell>
          <cell r="AE86"/>
          <cell r="AF86">
            <v>45809</v>
          </cell>
        </row>
        <row r="87">
          <cell r="B87"/>
          <cell r="C87" t="str">
            <v>Neha Prem Chand</v>
          </cell>
          <cell r="D87" t="str">
            <v>Hindu</v>
          </cell>
          <cell r="E87" t="str">
            <v>Female</v>
          </cell>
          <cell r="F87" t="str">
            <v>LEFT</v>
          </cell>
          <cell r="G87" t="str">
            <v>WME</v>
          </cell>
          <cell r="H87" t="str">
            <v>India</v>
          </cell>
          <cell r="I87">
            <v>42450</v>
          </cell>
          <cell r="J87">
            <v>44568</v>
          </cell>
          <cell r="K87"/>
          <cell r="L87" t="str">
            <v>1250721</v>
          </cell>
          <cell r="M87" t="str">
            <v>27/02/2022</v>
          </cell>
          <cell r="N87">
            <v>44439</v>
          </cell>
          <cell r="O87" t="str">
            <v>Reminder</v>
          </cell>
          <cell r="P87" t="str">
            <v>SALES</v>
          </cell>
          <cell r="Q87" t="str">
            <v>70060</v>
          </cell>
          <cell r="R87" t="str">
            <v>Int. Sales</v>
          </cell>
          <cell r="S87" t="str">
            <v>INDIRECT</v>
          </cell>
          <cell r="T87" t="str">
            <v>JAFZA</v>
          </cell>
          <cell r="U87" t="str">
            <v>SWF</v>
          </cell>
          <cell r="V87" t="str">
            <v>08-Jun-1990</v>
          </cell>
          <cell r="W87">
            <v>33</v>
          </cell>
          <cell r="X87" t="str">
            <v>N1199296</v>
          </cell>
          <cell r="Y87" t="str">
            <v>10/08/2015</v>
          </cell>
          <cell r="Z87">
            <v>45878</v>
          </cell>
          <cell r="AA87">
            <v>45698</v>
          </cell>
          <cell r="AB87" t="str">
            <v/>
          </cell>
          <cell r="AC87" t="str">
            <v>201/2016/7068485</v>
          </cell>
          <cell r="AD87" t="str">
            <v>Engineer</v>
          </cell>
          <cell r="AE87" t="str">
            <v>28/02/2019</v>
          </cell>
          <cell r="AF87" t="str">
            <v>27/02/2022</v>
          </cell>
        </row>
        <row r="88">
          <cell r="B88"/>
          <cell r="C88" t="str">
            <v>Vibhavari Palande</v>
          </cell>
          <cell r="D88"/>
          <cell r="E88"/>
          <cell r="F88" t="str">
            <v>LEFT</v>
          </cell>
          <cell r="G88"/>
          <cell r="H88" t="str">
            <v>MUMBAI</v>
          </cell>
          <cell r="I88">
            <v>42450</v>
          </cell>
          <cell r="J88"/>
          <cell r="K88"/>
          <cell r="L88" t="str">
            <v>1250722</v>
          </cell>
          <cell r="M88"/>
          <cell r="N88"/>
          <cell r="O88" t="str">
            <v>Reminder</v>
          </cell>
          <cell r="P88" t="str">
            <v>SALES</v>
          </cell>
          <cell r="Q88"/>
          <cell r="R88" t="str">
            <v>Int. Sales</v>
          </cell>
          <cell r="S88"/>
          <cell r="T88" t="str">
            <v>JAFZA</v>
          </cell>
          <cell r="U88"/>
          <cell r="V88" t="str">
            <v>03-Oct-1985</v>
          </cell>
          <cell r="W88"/>
          <cell r="X88" t="str">
            <v>H8868564</v>
          </cell>
          <cell r="Y88" t="str">
            <v>12/11/2009</v>
          </cell>
          <cell r="Z88">
            <v>43780</v>
          </cell>
          <cell r="AA88"/>
          <cell r="AB88" t="str">
            <v>Reminder</v>
          </cell>
          <cell r="AC88" t="str">
            <v>201/2016/7078693</v>
          </cell>
          <cell r="AD88" t="str">
            <v>Engineer</v>
          </cell>
          <cell r="AE88" t="str">
            <v>20/04/2016</v>
          </cell>
          <cell r="AF88"/>
        </row>
        <row r="89">
          <cell r="B89" t="str">
            <v>G00009151</v>
          </cell>
          <cell r="C89" t="str">
            <v>Mansi Kamlesh Damani</v>
          </cell>
          <cell r="D89" t="str">
            <v>Hindu</v>
          </cell>
          <cell r="E89" t="str">
            <v>Female</v>
          </cell>
          <cell r="F89" t="str">
            <v xml:space="preserve">Working </v>
          </cell>
          <cell r="G89" t="str">
            <v>WME</v>
          </cell>
          <cell r="H89" t="str">
            <v>India</v>
          </cell>
          <cell r="I89">
            <v>42453</v>
          </cell>
          <cell r="J89"/>
          <cell r="K89">
            <v>7</v>
          </cell>
          <cell r="L89" t="str">
            <v>1253177</v>
          </cell>
          <cell r="M89">
            <v>45771</v>
          </cell>
          <cell r="N89">
            <v>45591</v>
          </cell>
          <cell r="O89" t="str">
            <v/>
          </cell>
          <cell r="P89" t="str">
            <v>SALES</v>
          </cell>
          <cell r="Q89" t="str">
            <v>70060</v>
          </cell>
          <cell r="R89" t="str">
            <v>Int. Sales</v>
          </cell>
          <cell r="S89" t="str">
            <v>INDIRECT</v>
          </cell>
          <cell r="T89" t="str">
            <v>JAFZA</v>
          </cell>
          <cell r="U89" t="str">
            <v>SWF</v>
          </cell>
          <cell r="V89" t="str">
            <v>11-Jan-1993</v>
          </cell>
          <cell r="W89">
            <v>30</v>
          </cell>
          <cell r="X89" t="str">
            <v>M4291046</v>
          </cell>
          <cell r="Y89" t="str">
            <v>06/12/2014</v>
          </cell>
          <cell r="Z89">
            <v>45631</v>
          </cell>
          <cell r="AA89">
            <v>45451</v>
          </cell>
          <cell r="AB89" t="str">
            <v/>
          </cell>
          <cell r="AC89" t="str">
            <v>201/2016/7112831</v>
          </cell>
          <cell r="AD89" t="str">
            <v>Engineer</v>
          </cell>
          <cell r="AE89" t="str">
            <v>25/4/2022</v>
          </cell>
          <cell r="AF89">
            <v>45771</v>
          </cell>
        </row>
        <row r="90">
          <cell r="B90"/>
          <cell r="C90" t="str">
            <v>Genevieve Guillema</v>
          </cell>
          <cell r="D90" t="str">
            <v>Christian</v>
          </cell>
          <cell r="E90" t="str">
            <v>Female</v>
          </cell>
          <cell r="F90" t="str">
            <v>LEFT</v>
          </cell>
          <cell r="G90" t="str">
            <v>WME</v>
          </cell>
          <cell r="H90" t="str">
            <v>Philippines</v>
          </cell>
          <cell r="I90">
            <v>42457</v>
          </cell>
          <cell r="J90">
            <v>44711</v>
          </cell>
          <cell r="K90"/>
          <cell r="L90" t="str">
            <v>1126197</v>
          </cell>
          <cell r="M90">
            <v>45165</v>
          </cell>
          <cell r="N90">
            <v>44985</v>
          </cell>
          <cell r="O90" t="str">
            <v>Reminder</v>
          </cell>
          <cell r="P90" t="str">
            <v>SHIPPG</v>
          </cell>
          <cell r="Q90" t="str">
            <v>73000</v>
          </cell>
          <cell r="R90" t="str">
            <v>Supp. Chain</v>
          </cell>
          <cell r="S90" t="str">
            <v>INDIRECT</v>
          </cell>
          <cell r="T90" t="str">
            <v>JAFZA</v>
          </cell>
          <cell r="U90" t="str">
            <v>SWF</v>
          </cell>
          <cell r="V90" t="str">
            <v>05-Dec-1983</v>
          </cell>
          <cell r="W90">
            <v>39</v>
          </cell>
          <cell r="X90" t="str">
            <v>P5233080B</v>
          </cell>
          <cell r="Y90" t="str">
            <v>17/06/2020</v>
          </cell>
          <cell r="Z90">
            <v>47650</v>
          </cell>
          <cell r="AA90">
            <v>47470</v>
          </cell>
          <cell r="AB90" t="str">
            <v/>
          </cell>
          <cell r="AC90" t="str">
            <v>201/2011/7139790</v>
          </cell>
          <cell r="AD90" t="str">
            <v>Administrative Assistant</v>
          </cell>
          <cell r="AE90" t="str">
            <v>28/8/2020</v>
          </cell>
          <cell r="AF90">
            <v>45165</v>
          </cell>
        </row>
        <row r="91">
          <cell r="B91"/>
          <cell r="C91" t="str">
            <v>Pooja Ramashekar</v>
          </cell>
          <cell r="D91"/>
          <cell r="E91"/>
          <cell r="F91" t="str">
            <v>LEFT</v>
          </cell>
          <cell r="G91" t="str">
            <v>WME</v>
          </cell>
          <cell r="H91" t="str">
            <v>India</v>
          </cell>
          <cell r="I91">
            <v>42688</v>
          </cell>
          <cell r="J91">
            <v>44285</v>
          </cell>
          <cell r="K91"/>
          <cell r="L91" t="str">
            <v>1264819</v>
          </cell>
          <cell r="M91"/>
          <cell r="N91"/>
          <cell r="O91" t="str">
            <v>Reminder</v>
          </cell>
          <cell r="P91" t="str">
            <v>SALES</v>
          </cell>
          <cell r="Q91" t="str">
            <v>70070</v>
          </cell>
          <cell r="R91" t="str">
            <v>Int. Sales</v>
          </cell>
          <cell r="S91" t="str">
            <v>INDIRECT</v>
          </cell>
          <cell r="T91" t="str">
            <v>JAFZA</v>
          </cell>
          <cell r="U91" t="str">
            <v>SWF</v>
          </cell>
          <cell r="V91" t="str">
            <v>06-Feb-1993</v>
          </cell>
          <cell r="W91">
            <v>30</v>
          </cell>
          <cell r="X91" t="str">
            <v>M0594531</v>
          </cell>
          <cell r="Y91" t="str">
            <v>05/08/2014</v>
          </cell>
          <cell r="Z91">
            <v>45508</v>
          </cell>
          <cell r="AA91"/>
          <cell r="AB91" t="str">
            <v/>
          </cell>
          <cell r="AC91" t="str">
            <v>201/2016/7260243</v>
          </cell>
          <cell r="AD91" t="str">
            <v>Engineer</v>
          </cell>
          <cell r="AE91" t="str">
            <v>17/11/2019</v>
          </cell>
          <cell r="AF91"/>
        </row>
        <row r="92">
          <cell r="B92" t="str">
            <v>G00009154</v>
          </cell>
          <cell r="C92" t="str">
            <v>Sumit Dinesh Kumar</v>
          </cell>
          <cell r="D92" t="str">
            <v>Hindu</v>
          </cell>
          <cell r="E92" t="str">
            <v>Male</v>
          </cell>
          <cell r="F92" t="str">
            <v xml:space="preserve">Working </v>
          </cell>
          <cell r="G92" t="str">
            <v>WME</v>
          </cell>
          <cell r="H92" t="str">
            <v>India</v>
          </cell>
          <cell r="I92">
            <v>42689</v>
          </cell>
          <cell r="J92"/>
          <cell r="K92">
            <v>7</v>
          </cell>
          <cell r="L92" t="str">
            <v>1264837</v>
          </cell>
          <cell r="M92">
            <v>45914</v>
          </cell>
          <cell r="N92">
            <v>45734</v>
          </cell>
          <cell r="O92" t="str">
            <v/>
          </cell>
          <cell r="P92" t="str">
            <v>PRODN SUPPORT</v>
          </cell>
          <cell r="Q92" t="str">
            <v>20000</v>
          </cell>
          <cell r="R92" t="str">
            <v>Temp.</v>
          </cell>
          <cell r="S92" t="str">
            <v>INDIRECT</v>
          </cell>
          <cell r="T92" t="str">
            <v>JAFZA</v>
          </cell>
          <cell r="U92" t="str">
            <v>SWF</v>
          </cell>
          <cell r="V92" t="str">
            <v>02-Apr-1992</v>
          </cell>
          <cell r="W92">
            <v>31</v>
          </cell>
          <cell r="X92" t="str">
            <v>N9728779</v>
          </cell>
          <cell r="Y92" t="str">
            <v>25/02/2016</v>
          </cell>
          <cell r="Z92">
            <v>46077</v>
          </cell>
          <cell r="AA92">
            <v>45897</v>
          </cell>
          <cell r="AB92" t="str">
            <v/>
          </cell>
          <cell r="AC92" t="str">
            <v>201/2016/7252761</v>
          </cell>
          <cell r="AD92" t="str">
            <v>PRODUCTION PLANNER</v>
          </cell>
          <cell r="AE92" t="str">
            <v>15/09/2022</v>
          </cell>
          <cell r="AF92">
            <v>45914</v>
          </cell>
        </row>
        <row r="93">
          <cell r="B93"/>
          <cell r="C93" t="str">
            <v>Mohammed Haris</v>
          </cell>
          <cell r="D93"/>
          <cell r="E93"/>
          <cell r="F93" t="str">
            <v>LEFT</v>
          </cell>
          <cell r="G93"/>
          <cell r="H93" t="str">
            <v>BANGALORE</v>
          </cell>
          <cell r="I93">
            <v>42697</v>
          </cell>
          <cell r="J93"/>
          <cell r="K93"/>
          <cell r="L93"/>
          <cell r="M93"/>
          <cell r="N93"/>
          <cell r="O93" t="str">
            <v>Reminder</v>
          </cell>
          <cell r="P93" t="str">
            <v>SALES</v>
          </cell>
          <cell r="Q93"/>
          <cell r="R93" t="str">
            <v>Ext. Sales</v>
          </cell>
          <cell r="S93" t="str">
            <v>INDIRECT</v>
          </cell>
          <cell r="T93" t="str">
            <v>Ext. Sales</v>
          </cell>
          <cell r="U93"/>
          <cell r="V93" t="str">
            <v>25-May-1987</v>
          </cell>
          <cell r="W93"/>
          <cell r="X93" t="str">
            <v>H4921187</v>
          </cell>
          <cell r="Y93" t="str">
            <v>04/05/2009</v>
          </cell>
          <cell r="Z93">
            <v>43588</v>
          </cell>
          <cell r="AA93"/>
          <cell r="AB93" t="str">
            <v>Reminder</v>
          </cell>
          <cell r="AC93"/>
          <cell r="AD93" t="str">
            <v>ASST. TO GM/ LISTING IN-CHARGE</v>
          </cell>
          <cell r="AE93"/>
          <cell r="AF93"/>
        </row>
        <row r="94">
          <cell r="B94"/>
          <cell r="C94" t="str">
            <v>Hafiz Muhammad Naveed</v>
          </cell>
          <cell r="D94"/>
          <cell r="E94"/>
          <cell r="F94" t="str">
            <v>LEFT</v>
          </cell>
          <cell r="G94"/>
          <cell r="H94" t="str">
            <v>PAK</v>
          </cell>
          <cell r="I94">
            <v>42767</v>
          </cell>
          <cell r="J94"/>
          <cell r="K94"/>
          <cell r="L94" t="str">
            <v>1270292</v>
          </cell>
          <cell r="M94"/>
          <cell r="N94"/>
          <cell r="O94" t="str">
            <v>Reminder</v>
          </cell>
          <cell r="P94" t="str">
            <v>SALES</v>
          </cell>
          <cell r="Q94"/>
          <cell r="R94" t="str">
            <v>Ext. Sales</v>
          </cell>
          <cell r="S94" t="str">
            <v>INDIRECT</v>
          </cell>
          <cell r="T94" t="str">
            <v>JAFZA</v>
          </cell>
          <cell r="U94"/>
          <cell r="V94" t="str">
            <v>09-Dec-1983</v>
          </cell>
          <cell r="W94"/>
          <cell r="X94" t="str">
            <v>AX9678002</v>
          </cell>
          <cell r="Y94" t="str">
            <v>05/12/2016</v>
          </cell>
          <cell r="Z94">
            <v>44534</v>
          </cell>
          <cell r="AA94"/>
          <cell r="AB94" t="str">
            <v>Reminder</v>
          </cell>
          <cell r="AC94" t="str">
            <v>201/2017/7024503</v>
          </cell>
          <cell r="AD94" t="str">
            <v>Engineer</v>
          </cell>
          <cell r="AE94" t="str">
            <v>28/02/2017</v>
          </cell>
          <cell r="AF94"/>
        </row>
        <row r="95">
          <cell r="B95"/>
          <cell r="C95" t="str">
            <v>Whinney Thomas Varghese</v>
          </cell>
          <cell r="D95"/>
          <cell r="E95"/>
          <cell r="F95" t="str">
            <v>LEFT</v>
          </cell>
          <cell r="G95"/>
          <cell r="H95" t="str">
            <v>KERALA</v>
          </cell>
          <cell r="I95">
            <v>42778</v>
          </cell>
          <cell r="J95"/>
          <cell r="K95"/>
          <cell r="L95" t="str">
            <v>1270275</v>
          </cell>
          <cell r="M95"/>
          <cell r="N95"/>
          <cell r="O95" t="str">
            <v>Reminder</v>
          </cell>
          <cell r="P95" t="str">
            <v>SALES PRODUCT MGMT</v>
          </cell>
          <cell r="Q95"/>
          <cell r="R95" t="str">
            <v>Ext. Sales</v>
          </cell>
          <cell r="S95" t="str">
            <v>INDIRECT</v>
          </cell>
          <cell r="T95" t="str">
            <v>JAFZA</v>
          </cell>
          <cell r="U95"/>
          <cell r="V95" t="str">
            <v>06-Jan-1987</v>
          </cell>
          <cell r="W95"/>
          <cell r="X95" t="str">
            <v>Z3349210</v>
          </cell>
          <cell r="Y95" t="str">
            <v>24/11/2016</v>
          </cell>
          <cell r="Z95">
            <v>46349</v>
          </cell>
          <cell r="AA95"/>
          <cell r="AB95" t="str">
            <v/>
          </cell>
          <cell r="AC95" t="str">
            <v>201/2017/7028378</v>
          </cell>
          <cell r="AD95" t="str">
            <v>TECHNICAL MANAGER</v>
          </cell>
          <cell r="AE95" t="str">
            <v>07/03/2017</v>
          </cell>
          <cell r="AF95"/>
        </row>
        <row r="96">
          <cell r="B96" t="str">
            <v>G00009157</v>
          </cell>
          <cell r="C96" t="str">
            <v xml:space="preserve">Vinesh Janardan Bhogte
</v>
          </cell>
          <cell r="D96" t="str">
            <v>Hindu</v>
          </cell>
          <cell r="E96" t="str">
            <v>Male</v>
          </cell>
          <cell r="F96" t="str">
            <v xml:space="preserve">Working </v>
          </cell>
          <cell r="G96" t="str">
            <v>WME</v>
          </cell>
          <cell r="H96" t="str">
            <v>India</v>
          </cell>
          <cell r="I96">
            <v>42862</v>
          </cell>
          <cell r="J96"/>
          <cell r="K96">
            <v>6</v>
          </cell>
          <cell r="L96" t="str">
            <v>1218701</v>
          </cell>
          <cell r="M96">
            <v>45309</v>
          </cell>
          <cell r="N96">
            <v>45129</v>
          </cell>
          <cell r="O96" t="str">
            <v>Reminder</v>
          </cell>
          <cell r="P96" t="str">
            <v>PRODUCTION SUPERVISOR</v>
          </cell>
          <cell r="Q96" t="str">
            <v>20010</v>
          </cell>
          <cell r="R96" t="str">
            <v>Pressure</v>
          </cell>
          <cell r="S96" t="str">
            <v>INDIRECT</v>
          </cell>
          <cell r="T96" t="str">
            <v>JAFZA</v>
          </cell>
          <cell r="U96" t="str">
            <v>SWF</v>
          </cell>
          <cell r="V96" t="str">
            <v>20-NOV-1983</v>
          </cell>
          <cell r="W96">
            <v>39</v>
          </cell>
          <cell r="X96" t="str">
            <v>Z6704702</v>
          </cell>
          <cell r="Y96" t="str">
            <v>25/7/2022</v>
          </cell>
          <cell r="Z96">
            <v>48419</v>
          </cell>
          <cell r="AA96">
            <v>48239</v>
          </cell>
          <cell r="AB96" t="str">
            <v/>
          </cell>
          <cell r="AC96" t="str">
            <v>201/2015/7001320</v>
          </cell>
          <cell r="AD96" t="str">
            <v>PRODUCTION MANAGER</v>
          </cell>
          <cell r="AE96" t="str">
            <v>19/01/2021</v>
          </cell>
          <cell r="AF96">
            <v>45309</v>
          </cell>
        </row>
        <row r="97">
          <cell r="B97"/>
          <cell r="C97" t="str">
            <v>Ali Faizan</v>
          </cell>
          <cell r="D97"/>
          <cell r="E97"/>
          <cell r="F97" t="str">
            <v>LEFT</v>
          </cell>
          <cell r="G97" t="str">
            <v>WME</v>
          </cell>
          <cell r="H97" t="str">
            <v>PAK</v>
          </cell>
          <cell r="I97">
            <v>42939</v>
          </cell>
          <cell r="J97"/>
          <cell r="K97"/>
          <cell r="L97"/>
          <cell r="M97"/>
          <cell r="N97"/>
          <cell r="O97" t="str">
            <v>Reminder</v>
          </cell>
          <cell r="P97" t="str">
            <v>SALES</v>
          </cell>
          <cell r="Q97"/>
          <cell r="R97" t="str">
            <v>Ext. Sales</v>
          </cell>
          <cell r="S97" t="str">
            <v>INDIRECT</v>
          </cell>
          <cell r="T97" t="str">
            <v>JAFZA</v>
          </cell>
          <cell r="U97" t="str">
            <v>SWF</v>
          </cell>
          <cell r="V97" t="str">
            <v>03-Apr-1986</v>
          </cell>
          <cell r="W97"/>
          <cell r="X97" t="str">
            <v>BS8918163</v>
          </cell>
          <cell r="Y97" t="str">
            <v>8/2/2019</v>
          </cell>
          <cell r="Z97">
            <v>45329</v>
          </cell>
          <cell r="AA97"/>
          <cell r="AB97" t="str">
            <v>Reminder</v>
          </cell>
          <cell r="AC97" t="str">
            <v>201/2018/7404226</v>
          </cell>
          <cell r="AD97" t="str">
            <v>Area Sales Engineer - Pak</v>
          </cell>
          <cell r="AE97">
            <v>43369</v>
          </cell>
          <cell r="AF97"/>
        </row>
        <row r="98">
          <cell r="B98"/>
          <cell r="C98" t="str">
            <v>Yousuf Abdus Salam</v>
          </cell>
          <cell r="D98"/>
          <cell r="E98"/>
          <cell r="F98" t="str">
            <v>LEFT</v>
          </cell>
          <cell r="G98" t="str">
            <v>AITT</v>
          </cell>
          <cell r="H98" t="str">
            <v>India</v>
          </cell>
          <cell r="I98">
            <v>43009</v>
          </cell>
          <cell r="J98">
            <v>44377</v>
          </cell>
          <cell r="K98"/>
          <cell r="L98"/>
          <cell r="M98">
            <v>44536</v>
          </cell>
          <cell r="N98"/>
          <cell r="O98" t="str">
            <v>Reminder</v>
          </cell>
          <cell r="P98" t="str">
            <v>SALES</v>
          </cell>
          <cell r="Q98" t="str">
            <v>71000</v>
          </cell>
          <cell r="R98" t="str">
            <v>Ext. Sales</v>
          </cell>
          <cell r="S98" t="str">
            <v>INDIRECT</v>
          </cell>
          <cell r="T98" t="str">
            <v>OMAN</v>
          </cell>
          <cell r="U98"/>
          <cell r="V98" t="str">
            <v>04-Mar-1993</v>
          </cell>
          <cell r="W98">
            <v>30</v>
          </cell>
          <cell r="X98" t="str">
            <v>J6411570</v>
          </cell>
          <cell r="Y98" t="str">
            <v>11/04/2012</v>
          </cell>
          <cell r="Z98">
            <v>44661</v>
          </cell>
          <cell r="AA98"/>
          <cell r="AB98" t="str">
            <v>Reminder</v>
          </cell>
          <cell r="AC98"/>
          <cell r="AD98" t="str">
            <v xml:space="preserve">Showroom Assistant </v>
          </cell>
          <cell r="AE98">
            <v>43009</v>
          </cell>
          <cell r="AF98">
            <v>44536</v>
          </cell>
        </row>
        <row r="99">
          <cell r="B99" t="str">
            <v>G00012756</v>
          </cell>
          <cell r="C99" t="str">
            <v>Ijas Cheriya Thaithodath Katramvally</v>
          </cell>
          <cell r="D99" t="str">
            <v>Muslim</v>
          </cell>
          <cell r="E99" t="str">
            <v>Male</v>
          </cell>
          <cell r="F99" t="str">
            <v xml:space="preserve">Working </v>
          </cell>
          <cell r="G99" t="str">
            <v>WME</v>
          </cell>
          <cell r="H99" t="str">
            <v>India</v>
          </cell>
          <cell r="I99">
            <v>43252</v>
          </cell>
          <cell r="J99"/>
          <cell r="K99">
            <v>5</v>
          </cell>
          <cell r="L99" t="str">
            <v>1300911</v>
          </cell>
          <cell r="M99">
            <v>45403</v>
          </cell>
          <cell r="N99">
            <v>45223</v>
          </cell>
          <cell r="O99" t="str">
            <v/>
          </cell>
          <cell r="P99" t="str">
            <v>LOGISTICS</v>
          </cell>
          <cell r="Q99" t="str">
            <v>73000</v>
          </cell>
          <cell r="R99" t="str">
            <v>Supp. Chain</v>
          </cell>
          <cell r="S99" t="str">
            <v>INDIRECT</v>
          </cell>
          <cell r="T99" t="str">
            <v>JAFZA</v>
          </cell>
          <cell r="U99" t="str">
            <v>SWF</v>
          </cell>
          <cell r="V99" t="str">
            <v>14-Oct-1985</v>
          </cell>
          <cell r="W99">
            <v>37</v>
          </cell>
          <cell r="X99" t="str">
            <v>T5327922</v>
          </cell>
          <cell r="Y99" t="str">
            <v>9/5/2019</v>
          </cell>
          <cell r="Z99">
            <v>47246</v>
          </cell>
          <cell r="AA99">
            <v>47066</v>
          </cell>
          <cell r="AB99" t="str">
            <v/>
          </cell>
          <cell r="AC99" t="str">
            <v>201/2018/7324388</v>
          </cell>
          <cell r="AD99" t="str">
            <v>Expeditor</v>
          </cell>
          <cell r="AE99">
            <v>44308</v>
          </cell>
          <cell r="AF99">
            <v>45403</v>
          </cell>
        </row>
        <row r="100">
          <cell r="B100" t="str">
            <v>G00012758</v>
          </cell>
          <cell r="C100" t="str">
            <v>Yadu Krishnan</v>
          </cell>
          <cell r="D100" t="str">
            <v>Hindu</v>
          </cell>
          <cell r="E100" t="str">
            <v>Male</v>
          </cell>
          <cell r="F100" t="str">
            <v xml:space="preserve">Working </v>
          </cell>
          <cell r="G100" t="str">
            <v>WME</v>
          </cell>
          <cell r="H100" t="str">
            <v>India</v>
          </cell>
          <cell r="I100">
            <v>43303</v>
          </cell>
          <cell r="J100"/>
          <cell r="K100">
            <v>5</v>
          </cell>
          <cell r="L100">
            <v>1304253</v>
          </cell>
          <cell r="M100">
            <v>45503</v>
          </cell>
          <cell r="N100">
            <v>45323</v>
          </cell>
          <cell r="O100" t="str">
            <v/>
          </cell>
          <cell r="P100" t="str">
            <v>FICO</v>
          </cell>
          <cell r="Q100" t="str">
            <v>42000</v>
          </cell>
          <cell r="R100" t="str">
            <v>IT</v>
          </cell>
          <cell r="S100" t="str">
            <v>INDIRECT</v>
          </cell>
          <cell r="T100" t="str">
            <v>JAFZA</v>
          </cell>
          <cell r="U100" t="str">
            <v>SWF</v>
          </cell>
          <cell r="V100" t="str">
            <v>02-Oct-1989</v>
          </cell>
          <cell r="W100">
            <v>34</v>
          </cell>
          <cell r="X100" t="str">
            <v>M3789126</v>
          </cell>
          <cell r="Y100" t="str">
            <v>21/11/2014</v>
          </cell>
          <cell r="Z100">
            <v>45616</v>
          </cell>
          <cell r="AA100">
            <v>45436</v>
          </cell>
          <cell r="AB100" t="str">
            <v/>
          </cell>
          <cell r="AC100" t="str">
            <v>201/2018/7364386</v>
          </cell>
          <cell r="AD100" t="str">
            <v>IT Technical Support</v>
          </cell>
          <cell r="AE100">
            <v>44408</v>
          </cell>
          <cell r="AF100">
            <v>45503</v>
          </cell>
        </row>
        <row r="101">
          <cell r="B101" t="str">
            <v>G00015667</v>
          </cell>
          <cell r="C101" t="str">
            <v>Shweta Kotian</v>
          </cell>
          <cell r="D101" t="str">
            <v>Hindu</v>
          </cell>
          <cell r="E101" t="str">
            <v>Female</v>
          </cell>
          <cell r="F101" t="str">
            <v xml:space="preserve">Working </v>
          </cell>
          <cell r="G101" t="str">
            <v>WME-INDIA</v>
          </cell>
          <cell r="H101" t="str">
            <v>India</v>
          </cell>
          <cell r="I101">
            <v>43325</v>
          </cell>
          <cell r="J101"/>
          <cell r="K101">
            <v>5</v>
          </cell>
          <cell r="L101" t="str">
            <v>N/A</v>
          </cell>
          <cell r="M101" t="str">
            <v>N/A</v>
          </cell>
          <cell r="N101" t="e">
            <v>#VALUE!</v>
          </cell>
          <cell r="O101" t="e">
            <v>#VALUE!</v>
          </cell>
          <cell r="P101" t="str">
            <v>FICO</v>
          </cell>
          <cell r="Q101" t="str">
            <v>40000</v>
          </cell>
          <cell r="R101" t="str">
            <v>Admin</v>
          </cell>
          <cell r="S101" t="str">
            <v>INDIRECT</v>
          </cell>
          <cell r="T101" t="str">
            <v>INDIA</v>
          </cell>
          <cell r="U101"/>
          <cell r="V101">
            <v>28669</v>
          </cell>
          <cell r="W101">
            <v>45</v>
          </cell>
          <cell r="X101" t="str">
            <v>U1036053</v>
          </cell>
          <cell r="Y101" t="str">
            <v>17/10/2019</v>
          </cell>
          <cell r="Z101">
            <v>47407</v>
          </cell>
          <cell r="AA101">
            <v>47227</v>
          </cell>
          <cell r="AB101" t="str">
            <v/>
          </cell>
          <cell r="AC101" t="str">
            <v>N/A</v>
          </cell>
          <cell r="AD101" t="str">
            <v>Accountant</v>
          </cell>
          <cell r="AE101"/>
          <cell r="AF101" t="str">
            <v>N/A</v>
          </cell>
        </row>
        <row r="102">
          <cell r="B102" t="str">
            <v>G00012755</v>
          </cell>
          <cell r="C102" t="str">
            <v xml:space="preserve">Anam Kolkar </v>
          </cell>
          <cell r="D102" t="str">
            <v>Muslim</v>
          </cell>
          <cell r="E102" t="str">
            <v>Female</v>
          </cell>
          <cell r="F102" t="str">
            <v xml:space="preserve">Working </v>
          </cell>
          <cell r="G102" t="str">
            <v>WME</v>
          </cell>
          <cell r="H102" t="str">
            <v>India</v>
          </cell>
          <cell r="I102">
            <v>43327</v>
          </cell>
          <cell r="J102"/>
          <cell r="K102">
            <v>5</v>
          </cell>
          <cell r="L102">
            <v>1307923</v>
          </cell>
          <cell r="M102" t="str">
            <v>6/10/2024</v>
          </cell>
          <cell r="N102">
            <v>45391</v>
          </cell>
          <cell r="O102" t="str">
            <v/>
          </cell>
          <cell r="P102" t="str">
            <v>SALES</v>
          </cell>
          <cell r="Q102" t="str">
            <v>70070</v>
          </cell>
          <cell r="R102" t="str">
            <v>Int. Sales</v>
          </cell>
          <cell r="S102" t="str">
            <v>INDIRECT</v>
          </cell>
          <cell r="T102" t="str">
            <v>JAFZA</v>
          </cell>
          <cell r="U102" t="str">
            <v>SWF</v>
          </cell>
          <cell r="V102">
            <v>33778</v>
          </cell>
          <cell r="W102">
            <v>31</v>
          </cell>
          <cell r="X102" t="str">
            <v>N6965587</v>
          </cell>
          <cell r="Y102" t="str">
            <v>5/2/2016</v>
          </cell>
          <cell r="Z102" t="str">
            <v>4/2/2026</v>
          </cell>
          <cell r="AA102">
            <v>45877</v>
          </cell>
          <cell r="AB102" t="str">
            <v/>
          </cell>
          <cell r="AC102" t="str">
            <v>201/2018/7418876</v>
          </cell>
          <cell r="AD102" t="str">
            <v>Engineer</v>
          </cell>
          <cell r="AE102" t="str">
            <v>07/10/2021</v>
          </cell>
          <cell r="AF102" t="str">
            <v>6/10/2024</v>
          </cell>
        </row>
        <row r="103">
          <cell r="B103" t="str">
            <v>G00012757</v>
          </cell>
          <cell r="C103" t="str">
            <v>Vivek Menon</v>
          </cell>
          <cell r="D103" t="str">
            <v>Hindu</v>
          </cell>
          <cell r="E103" t="str">
            <v>Male</v>
          </cell>
          <cell r="F103" t="str">
            <v xml:space="preserve">Working </v>
          </cell>
          <cell r="G103" t="str">
            <v>AITT</v>
          </cell>
          <cell r="H103" t="str">
            <v>India</v>
          </cell>
          <cell r="I103">
            <v>43337</v>
          </cell>
          <cell r="J103"/>
          <cell r="K103">
            <v>5</v>
          </cell>
          <cell r="L103">
            <v>92579768</v>
          </cell>
          <cell r="M103">
            <v>45491</v>
          </cell>
          <cell r="N103">
            <v>45311</v>
          </cell>
          <cell r="O103" t="str">
            <v/>
          </cell>
          <cell r="P103" t="str">
            <v>SALES</v>
          </cell>
          <cell r="Q103" t="str">
            <v>71020</v>
          </cell>
          <cell r="R103" t="str">
            <v>Ext. Sales</v>
          </cell>
          <cell r="S103" t="str">
            <v>INDIRECT</v>
          </cell>
          <cell r="T103" t="str">
            <v>JAFZA</v>
          </cell>
          <cell r="U103" t="str">
            <v>SWF</v>
          </cell>
          <cell r="V103" t="str">
            <v>26/11/1987</v>
          </cell>
          <cell r="W103">
            <v>35</v>
          </cell>
          <cell r="X103" t="str">
            <v>T1905954</v>
          </cell>
          <cell r="Y103" t="str">
            <v>27/01/2019</v>
          </cell>
          <cell r="Z103">
            <v>47144</v>
          </cell>
          <cell r="AA103">
            <v>46964</v>
          </cell>
          <cell r="AB103" t="str">
            <v/>
          </cell>
          <cell r="AC103" t="str">
            <v>92579768</v>
          </cell>
          <cell r="AD103" t="str">
            <v>Engineer</v>
          </cell>
          <cell r="AE103"/>
          <cell r="AF103">
            <v>45491</v>
          </cell>
        </row>
        <row r="104">
          <cell r="B104"/>
          <cell r="C104" t="str">
            <v>Eetu Juhani Korkelainen</v>
          </cell>
          <cell r="D104"/>
          <cell r="E104"/>
          <cell r="F104" t="str">
            <v>LEFT</v>
          </cell>
          <cell r="G104" t="str">
            <v>WME</v>
          </cell>
          <cell r="H104" t="str">
            <v>Finland</v>
          </cell>
          <cell r="I104">
            <v>43345</v>
          </cell>
          <cell r="J104">
            <v>44408</v>
          </cell>
          <cell r="K104"/>
          <cell r="L104">
            <v>1306248</v>
          </cell>
          <cell r="M104">
            <v>44443</v>
          </cell>
          <cell r="N104">
            <v>44263</v>
          </cell>
          <cell r="O104" t="str">
            <v>Reminder</v>
          </cell>
          <cell r="P104" t="str">
            <v>SALES</v>
          </cell>
          <cell r="Q104" t="str">
            <v>70090</v>
          </cell>
          <cell r="R104" t="str">
            <v>Ext. Sales</v>
          </cell>
          <cell r="S104" t="str">
            <v>INDIRECT</v>
          </cell>
          <cell r="T104" t="str">
            <v>JAFZA</v>
          </cell>
          <cell r="U104" t="str">
            <v>SWF</v>
          </cell>
          <cell r="V104">
            <v>31913</v>
          </cell>
          <cell r="W104">
            <v>36</v>
          </cell>
          <cell r="X104" t="str">
            <v>PR7267662</v>
          </cell>
          <cell r="Y104" t="str">
            <v>21/12/2016</v>
          </cell>
          <cell r="Z104">
            <v>44551</v>
          </cell>
          <cell r="AA104">
            <v>44371</v>
          </cell>
          <cell r="AB104" t="str">
            <v>Reminder</v>
          </cell>
          <cell r="AC104" t="str">
            <v>201/2018/7398151</v>
          </cell>
          <cell r="AD104" t="str">
            <v>Projects Hub Manager</v>
          </cell>
          <cell r="AE104">
            <v>43348</v>
          </cell>
          <cell r="AF104">
            <v>44443</v>
          </cell>
        </row>
        <row r="105">
          <cell r="B105" t="str">
            <v>G00014398</v>
          </cell>
          <cell r="C105" t="str">
            <v>Kunal Matre</v>
          </cell>
          <cell r="D105" t="str">
            <v>Hindu</v>
          </cell>
          <cell r="E105" t="str">
            <v>Male</v>
          </cell>
          <cell r="F105" t="str">
            <v xml:space="preserve">Working </v>
          </cell>
          <cell r="G105" t="str">
            <v>WME</v>
          </cell>
          <cell r="H105" t="str">
            <v>India</v>
          </cell>
          <cell r="I105">
            <v>43381</v>
          </cell>
          <cell r="J105"/>
          <cell r="K105">
            <v>5</v>
          </cell>
          <cell r="L105">
            <v>1308911</v>
          </cell>
          <cell r="M105">
            <v>45526</v>
          </cell>
          <cell r="N105">
            <v>45346</v>
          </cell>
          <cell r="O105" t="str">
            <v/>
          </cell>
          <cell r="P105" t="str">
            <v>REST</v>
          </cell>
          <cell r="Q105" t="str">
            <v>40000</v>
          </cell>
          <cell r="R105" t="str">
            <v>Admin</v>
          </cell>
          <cell r="S105" t="str">
            <v>INDIRECT</v>
          </cell>
          <cell r="T105" t="str">
            <v>JAFZA</v>
          </cell>
          <cell r="U105" t="str">
            <v>SS</v>
          </cell>
          <cell r="V105">
            <v>29453</v>
          </cell>
          <cell r="W105">
            <v>43</v>
          </cell>
          <cell r="X105" t="str">
            <v>P0960801</v>
          </cell>
          <cell r="Y105" t="str">
            <v>11/03/2016</v>
          </cell>
          <cell r="Z105">
            <v>46091</v>
          </cell>
          <cell r="AA105">
            <v>45911</v>
          </cell>
          <cell r="AB105" t="str">
            <v/>
          </cell>
          <cell r="AC105" t="str">
            <v>201/2018/7418875</v>
          </cell>
          <cell r="AD105" t="str">
            <v>Driver</v>
          </cell>
          <cell r="AE105">
            <v>43396</v>
          </cell>
          <cell r="AF105">
            <v>45526</v>
          </cell>
        </row>
        <row r="106">
          <cell r="B106" t="str">
            <v>G00016661</v>
          </cell>
          <cell r="C106" t="str">
            <v>Omkar Parkar</v>
          </cell>
          <cell r="D106" t="str">
            <v>Hindu</v>
          </cell>
          <cell r="E106" t="str">
            <v>Male</v>
          </cell>
          <cell r="F106" t="str">
            <v xml:space="preserve">Working </v>
          </cell>
          <cell r="G106" t="str">
            <v>WME</v>
          </cell>
          <cell r="H106" t="str">
            <v>India</v>
          </cell>
          <cell r="I106">
            <v>43388</v>
          </cell>
          <cell r="J106"/>
          <cell r="K106">
            <v>5</v>
          </cell>
          <cell r="L106">
            <v>1308996</v>
          </cell>
          <cell r="M106">
            <v>45582</v>
          </cell>
          <cell r="N106">
            <v>45402</v>
          </cell>
          <cell r="O106" t="str">
            <v/>
          </cell>
          <cell r="P106" t="str">
            <v>DE</v>
          </cell>
          <cell r="Q106" t="str">
            <v>20010</v>
          </cell>
          <cell r="R106" t="str">
            <v>Pressure</v>
          </cell>
          <cell r="S106" t="str">
            <v>DIRECT</v>
          </cell>
          <cell r="T106" t="str">
            <v>JAFZA</v>
          </cell>
          <cell r="U106" t="str">
            <v>SWF</v>
          </cell>
          <cell r="V106">
            <v>35886</v>
          </cell>
          <cell r="W106">
            <v>25</v>
          </cell>
          <cell r="X106" t="str">
            <v>S2246021</v>
          </cell>
          <cell r="Y106" t="str">
            <v>07/04/2018</v>
          </cell>
          <cell r="Z106">
            <v>46849</v>
          </cell>
          <cell r="AA106">
            <v>46669</v>
          </cell>
          <cell r="AB106" t="str">
            <v/>
          </cell>
          <cell r="AC106" t="str">
            <v>201/2018/7439160</v>
          </cell>
          <cell r="AD106" t="str">
            <v>Technician</v>
          </cell>
          <cell r="AE106">
            <v>43391</v>
          </cell>
          <cell r="AF106">
            <v>45582</v>
          </cell>
        </row>
        <row r="107">
          <cell r="B107" t="str">
            <v>G00015581</v>
          </cell>
          <cell r="C107" t="str">
            <v>Mohammed Arifulla Sharief</v>
          </cell>
          <cell r="D107" t="str">
            <v>Muslim</v>
          </cell>
          <cell r="E107" t="str">
            <v>Male</v>
          </cell>
          <cell r="F107" t="str">
            <v xml:space="preserve">Working </v>
          </cell>
          <cell r="G107" t="str">
            <v>HART</v>
          </cell>
          <cell r="H107" t="str">
            <v>India</v>
          </cell>
          <cell r="I107">
            <v>43597</v>
          </cell>
          <cell r="J107"/>
          <cell r="K107">
            <v>4</v>
          </cell>
          <cell r="L107" t="str">
            <v>287050908085</v>
          </cell>
          <cell r="M107">
            <v>45882</v>
          </cell>
          <cell r="N107">
            <v>45702</v>
          </cell>
          <cell r="O107" t="str">
            <v/>
          </cell>
          <cell r="P107"/>
          <cell r="Q107" t="str">
            <v>71040</v>
          </cell>
          <cell r="R107" t="str">
            <v>Ext. Sales</v>
          </cell>
          <cell r="S107" t="str">
            <v>INDIRECT</v>
          </cell>
          <cell r="T107"/>
          <cell r="U107"/>
          <cell r="V107" t="str">
            <v>09/05/1987</v>
          </cell>
          <cell r="W107">
            <v>36</v>
          </cell>
          <cell r="X107" t="str">
            <v>R7697206</v>
          </cell>
          <cell r="Y107" t="str">
            <v>30/05/2017</v>
          </cell>
          <cell r="Z107">
            <v>46536</v>
          </cell>
          <cell r="AA107">
            <v>46356</v>
          </cell>
          <cell r="AB107" t="str">
            <v/>
          </cell>
          <cell r="AC107" t="str">
            <v>287050908085</v>
          </cell>
          <cell r="AD107" t="str">
            <v>Sales</v>
          </cell>
          <cell r="AE107"/>
          <cell r="AF107">
            <v>45882</v>
          </cell>
        </row>
        <row r="108">
          <cell r="B108" t="str">
            <v>G00015865</v>
          </cell>
          <cell r="C108" t="str">
            <v>Mohammed Ali Syed</v>
          </cell>
          <cell r="D108" t="str">
            <v>Muslim</v>
          </cell>
          <cell r="E108" t="str">
            <v>Male</v>
          </cell>
          <cell r="F108" t="str">
            <v xml:space="preserve">Working </v>
          </cell>
          <cell r="G108" t="str">
            <v>WME</v>
          </cell>
          <cell r="H108" t="str">
            <v>India</v>
          </cell>
          <cell r="I108">
            <v>43702</v>
          </cell>
          <cell r="J108"/>
          <cell r="K108">
            <v>4</v>
          </cell>
          <cell r="L108">
            <v>1327705</v>
          </cell>
          <cell r="M108">
            <v>45904</v>
          </cell>
          <cell r="N108">
            <v>45724</v>
          </cell>
          <cell r="O108" t="str">
            <v/>
          </cell>
          <cell r="P108"/>
          <cell r="Q108" t="str">
            <v>70040</v>
          </cell>
          <cell r="R108" t="str">
            <v>Int. Sales</v>
          </cell>
          <cell r="S108" t="str">
            <v>INDIRECT</v>
          </cell>
          <cell r="T108" t="str">
            <v>JAFZA</v>
          </cell>
          <cell r="U108"/>
          <cell r="V108">
            <v>33654</v>
          </cell>
          <cell r="W108">
            <v>31</v>
          </cell>
          <cell r="X108" t="str">
            <v>V7716282</v>
          </cell>
          <cell r="Y108" t="str">
            <v>11/04/2021</v>
          </cell>
          <cell r="Z108">
            <v>47948</v>
          </cell>
          <cell r="AA108">
            <v>47768</v>
          </cell>
          <cell r="AB108" t="str">
            <v/>
          </cell>
          <cell r="AC108" t="str">
            <v>201/2019/7300026</v>
          </cell>
          <cell r="AD108" t="str">
            <v>Engineer</v>
          </cell>
          <cell r="AE108">
            <v>44809</v>
          </cell>
          <cell r="AF108">
            <v>45904</v>
          </cell>
        </row>
        <row r="109">
          <cell r="B109" t="str">
            <v>G00016206</v>
          </cell>
          <cell r="C109" t="str">
            <v>Sruthi Pillai</v>
          </cell>
          <cell r="D109" t="str">
            <v>Hindu</v>
          </cell>
          <cell r="E109" t="str">
            <v>Female</v>
          </cell>
          <cell r="F109" t="str">
            <v xml:space="preserve">Working </v>
          </cell>
          <cell r="G109" t="str">
            <v>WIT</v>
          </cell>
          <cell r="H109" t="str">
            <v>India</v>
          </cell>
          <cell r="I109">
            <v>43862</v>
          </cell>
          <cell r="J109"/>
          <cell r="K109">
            <v>3</v>
          </cell>
          <cell r="L109" t="str">
            <v>88246028</v>
          </cell>
          <cell r="M109">
            <v>45598</v>
          </cell>
          <cell r="N109">
            <v>45418</v>
          </cell>
          <cell r="O109" t="str">
            <v/>
          </cell>
          <cell r="P109"/>
          <cell r="Q109" t="str">
            <v>71070</v>
          </cell>
          <cell r="R109" t="str">
            <v>Int. Sales</v>
          </cell>
          <cell r="S109" t="str">
            <v>INDIRECT</v>
          </cell>
          <cell r="T109"/>
          <cell r="U109"/>
          <cell r="V109">
            <v>32710</v>
          </cell>
          <cell r="W109">
            <v>34</v>
          </cell>
          <cell r="X109" t="str">
            <v>Z3682801</v>
          </cell>
          <cell r="Y109" t="str">
            <v>16/05/2018</v>
          </cell>
          <cell r="Z109" t="str">
            <v>15/05/2028</v>
          </cell>
          <cell r="AA109">
            <v>46708</v>
          </cell>
          <cell r="AB109" t="str">
            <v/>
          </cell>
          <cell r="AC109" t="str">
            <v>101/2020/2212/209</v>
          </cell>
          <cell r="AD109" t="str">
            <v>Housewife</v>
          </cell>
          <cell r="AE109">
            <v>44902</v>
          </cell>
          <cell r="AF109">
            <v>45598</v>
          </cell>
        </row>
        <row r="110">
          <cell r="B110" t="str">
            <v>G00016321</v>
          </cell>
          <cell r="C110" t="str">
            <v>Ranjit Kumar</v>
          </cell>
          <cell r="D110" t="str">
            <v>Hindu</v>
          </cell>
          <cell r="E110" t="str">
            <v>Male</v>
          </cell>
          <cell r="F110" t="str">
            <v xml:space="preserve">Working </v>
          </cell>
          <cell r="G110" t="str">
            <v>WME</v>
          </cell>
          <cell r="H110" t="str">
            <v>India</v>
          </cell>
          <cell r="I110">
            <v>43877</v>
          </cell>
          <cell r="J110"/>
          <cell r="K110">
            <v>3</v>
          </cell>
          <cell r="L110" t="str">
            <v>1338215</v>
          </cell>
          <cell r="M110">
            <v>45689</v>
          </cell>
          <cell r="N110">
            <v>45509</v>
          </cell>
          <cell r="O110" t="str">
            <v/>
          </cell>
          <cell r="P110"/>
          <cell r="Q110" t="str">
            <v>20000</v>
          </cell>
          <cell r="R110" t="str">
            <v>Temp.</v>
          </cell>
          <cell r="S110" t="str">
            <v>DIRECT</v>
          </cell>
          <cell r="T110"/>
          <cell r="U110"/>
          <cell r="V110">
            <v>30503</v>
          </cell>
          <cell r="W110">
            <v>40</v>
          </cell>
          <cell r="X110" t="str">
            <v>T7037848</v>
          </cell>
          <cell r="Y110" t="str">
            <v>12/07/2019</v>
          </cell>
          <cell r="Z110" t="str">
            <v>11/07/2029</v>
          </cell>
          <cell r="AA110">
            <v>47130</v>
          </cell>
          <cell r="AB110" t="str">
            <v/>
          </cell>
          <cell r="AC110" t="str">
            <v>201/2019/7417888</v>
          </cell>
          <cell r="AD110" t="str">
            <v>Technician</v>
          </cell>
          <cell r="AE110">
            <v>43862</v>
          </cell>
          <cell r="AF110">
            <v>45689</v>
          </cell>
        </row>
        <row r="111">
          <cell r="B111" t="str">
            <v>G00016951</v>
          </cell>
          <cell r="C111" t="str">
            <v>Sai Veera</v>
          </cell>
          <cell r="D111" t="str">
            <v>Hindu</v>
          </cell>
          <cell r="E111" t="str">
            <v>Male</v>
          </cell>
          <cell r="F111" t="str">
            <v>Working</v>
          </cell>
          <cell r="G111" t="str">
            <v>WME</v>
          </cell>
          <cell r="H111" t="str">
            <v>India</v>
          </cell>
          <cell r="I111">
            <v>44060</v>
          </cell>
          <cell r="J111"/>
          <cell r="K111">
            <v>3</v>
          </cell>
          <cell r="L111" t="str">
            <v>1342851</v>
          </cell>
          <cell r="M111">
            <v>45847</v>
          </cell>
          <cell r="N111">
            <v>45667</v>
          </cell>
          <cell r="O111" t="str">
            <v/>
          </cell>
          <cell r="P111"/>
          <cell r="Q111"/>
          <cell r="R111" t="str">
            <v>Supp. Chain</v>
          </cell>
          <cell r="S111" t="str">
            <v>INDIRECT</v>
          </cell>
          <cell r="T111"/>
          <cell r="U111"/>
          <cell r="V111">
            <v>35164</v>
          </cell>
          <cell r="W111">
            <v>27</v>
          </cell>
          <cell r="X111" t="str">
            <v>T0942488</v>
          </cell>
          <cell r="Y111">
            <v>43622</v>
          </cell>
          <cell r="Z111">
            <v>47274</v>
          </cell>
          <cell r="AA111">
            <v>47094</v>
          </cell>
          <cell r="AB111" t="str">
            <v/>
          </cell>
          <cell r="AC111" t="str">
            <v>201/2020/7210921</v>
          </cell>
          <cell r="AD111" t="str">
            <v>Warehouse Asst</v>
          </cell>
          <cell r="AE111">
            <v>45117</v>
          </cell>
          <cell r="AF111">
            <v>45847</v>
          </cell>
        </row>
        <row r="112">
          <cell r="B112" t="str">
            <v>G00016952</v>
          </cell>
          <cell r="C112" t="str">
            <v>Mary Jane Rodriguez</v>
          </cell>
          <cell r="D112" t="str">
            <v>Christian</v>
          </cell>
          <cell r="E112" t="str">
            <v>Female</v>
          </cell>
          <cell r="F112" t="str">
            <v>Working</v>
          </cell>
          <cell r="G112" t="str">
            <v>WME</v>
          </cell>
          <cell r="H112" t="str">
            <v>Philippines</v>
          </cell>
          <cell r="I112">
            <v>44067</v>
          </cell>
          <cell r="J112"/>
          <cell r="K112">
            <v>3</v>
          </cell>
          <cell r="L112" t="str">
            <v>PIC4048964</v>
          </cell>
          <cell r="M112">
            <v>45327</v>
          </cell>
          <cell r="N112">
            <v>45147</v>
          </cell>
          <cell r="O112" t="str">
            <v>Reminder</v>
          </cell>
          <cell r="P112"/>
          <cell r="Q112"/>
          <cell r="R112" t="str">
            <v>Admin</v>
          </cell>
          <cell r="S112" t="str">
            <v>INDIRECT</v>
          </cell>
          <cell r="T112"/>
          <cell r="U112"/>
          <cell r="V112">
            <v>30627</v>
          </cell>
          <cell r="W112">
            <v>39</v>
          </cell>
          <cell r="X112" t="str">
            <v>P6743127B</v>
          </cell>
          <cell r="Y112">
            <v>44319</v>
          </cell>
          <cell r="Z112">
            <v>47970</v>
          </cell>
          <cell r="AA112">
            <v>47790</v>
          </cell>
          <cell r="AB112" t="str">
            <v/>
          </cell>
          <cell r="AC112" t="str">
            <v>201/2015/3151306</v>
          </cell>
          <cell r="AD112" t="str">
            <v>Housewife</v>
          </cell>
          <cell r="AE112">
            <v>44427</v>
          </cell>
          <cell r="AF112">
            <v>45327</v>
          </cell>
        </row>
        <row r="113">
          <cell r="B113"/>
          <cell r="C113" t="str">
            <v>Shane Ali Khan</v>
          </cell>
          <cell r="D113"/>
          <cell r="E113"/>
          <cell r="F113" t="str">
            <v>LEFT</v>
          </cell>
          <cell r="G113" t="str">
            <v>WME</v>
          </cell>
          <cell r="H113" t="str">
            <v>UAE</v>
          </cell>
          <cell r="I113">
            <v>44172</v>
          </cell>
          <cell r="J113"/>
          <cell r="K113"/>
          <cell r="L113" t="str">
            <v>1347958</v>
          </cell>
          <cell r="M113" t="str">
            <v>17/12/2023</v>
          </cell>
          <cell r="N113"/>
          <cell r="O113" t="str">
            <v/>
          </cell>
          <cell r="P113"/>
          <cell r="Q113"/>
          <cell r="R113"/>
          <cell r="S113"/>
          <cell r="T113"/>
          <cell r="U113"/>
          <cell r="V113">
            <v>34531</v>
          </cell>
          <cell r="W113">
            <v>26</v>
          </cell>
          <cell r="X113" t="str">
            <v>M0892871</v>
          </cell>
          <cell r="Y113">
            <v>41863</v>
          </cell>
          <cell r="Z113">
            <v>45515</v>
          </cell>
          <cell r="AA113"/>
          <cell r="AB113" t="str">
            <v/>
          </cell>
          <cell r="AC113" t="str">
            <v>20120207287162</v>
          </cell>
          <cell r="AD113"/>
          <cell r="AE113">
            <v>44183</v>
          </cell>
          <cell r="AF113" t="str">
            <v>17/12/2023</v>
          </cell>
        </row>
        <row r="114">
          <cell r="B114" t="e">
            <v>#N/A</v>
          </cell>
          <cell r="C114" t="str">
            <v>Hanna Abdulla Rahisd</v>
          </cell>
          <cell r="D114" t="str">
            <v>Muslim</v>
          </cell>
          <cell r="E114" t="str">
            <v>Female</v>
          </cell>
          <cell r="F114" t="str">
            <v>Working</v>
          </cell>
          <cell r="G114" t="str">
            <v>Sponsor</v>
          </cell>
          <cell r="H114" t="str">
            <v>UAE</v>
          </cell>
          <cell r="I114">
            <v>39824</v>
          </cell>
          <cell r="J114"/>
          <cell r="K114">
            <v>14</v>
          </cell>
          <cell r="L114" t="str">
            <v>N/A</v>
          </cell>
          <cell r="M114">
            <v>46740</v>
          </cell>
          <cell r="N114">
            <v>46560</v>
          </cell>
          <cell r="O114" t="str">
            <v/>
          </cell>
          <cell r="P114"/>
          <cell r="Q114" t="str">
            <v>Mix</v>
          </cell>
          <cell r="R114" t="str">
            <v>Admin</v>
          </cell>
          <cell r="S114"/>
          <cell r="T114"/>
          <cell r="U114"/>
          <cell r="V114">
            <v>27352</v>
          </cell>
          <cell r="W114">
            <v>48</v>
          </cell>
          <cell r="X114" t="str">
            <v>P3PP08999</v>
          </cell>
          <cell r="Y114">
            <v>44711</v>
          </cell>
          <cell r="Z114">
            <v>46536</v>
          </cell>
          <cell r="AA114">
            <v>46356</v>
          </cell>
          <cell r="AB114" t="str">
            <v/>
          </cell>
          <cell r="AC114" t="str">
            <v>N/A</v>
          </cell>
          <cell r="AD114"/>
          <cell r="AE114"/>
          <cell r="AF114">
            <v>46740</v>
          </cell>
        </row>
        <row r="115">
          <cell r="B115" t="e">
            <v>#N/A</v>
          </cell>
          <cell r="C115" t="str">
            <v>Ibrahim</v>
          </cell>
          <cell r="D115" t="str">
            <v>Muslim</v>
          </cell>
          <cell r="E115" t="str">
            <v>Male</v>
          </cell>
          <cell r="F115" t="str">
            <v>Working</v>
          </cell>
          <cell r="G115" t="str">
            <v>AITT - PRO</v>
          </cell>
          <cell r="H115" t="str">
            <v>Oman</v>
          </cell>
          <cell r="I115">
            <v>43101</v>
          </cell>
          <cell r="J115"/>
          <cell r="K115">
            <v>5</v>
          </cell>
          <cell r="L115" t="str">
            <v>10560918</v>
          </cell>
          <cell r="M115">
            <v>45975</v>
          </cell>
          <cell r="N115">
            <v>45795</v>
          </cell>
          <cell r="O115" t="str">
            <v/>
          </cell>
          <cell r="P115"/>
          <cell r="Q115" t="str">
            <v>71020</v>
          </cell>
          <cell r="R115" t="str">
            <v>PRO</v>
          </cell>
          <cell r="S115"/>
          <cell r="T115"/>
          <cell r="U115"/>
          <cell r="V115">
            <v>30048</v>
          </cell>
          <cell r="W115">
            <v>41</v>
          </cell>
          <cell r="X115"/>
          <cell r="Y115"/>
          <cell r="Z115"/>
          <cell r="AA115" t="str">
            <v/>
          </cell>
          <cell r="AB115" t="str">
            <v/>
          </cell>
          <cell r="AC115" t="str">
            <v>10560918</v>
          </cell>
          <cell r="AD115" t="str">
            <v>PRO</v>
          </cell>
          <cell r="AE115"/>
          <cell r="AF115">
            <v>45975</v>
          </cell>
        </row>
        <row r="116">
          <cell r="B116" t="e">
            <v>#N/A</v>
          </cell>
          <cell r="C116" t="str">
            <v>Hafsa Naseer Saif Al amri</v>
          </cell>
          <cell r="D116" t="str">
            <v>Muslim</v>
          </cell>
          <cell r="E116" t="str">
            <v>Female</v>
          </cell>
          <cell r="F116" t="str">
            <v>Working</v>
          </cell>
          <cell r="G116" t="str">
            <v>AITT - PRO</v>
          </cell>
          <cell r="H116" t="str">
            <v>Oman</v>
          </cell>
          <cell r="I116">
            <v>43341</v>
          </cell>
          <cell r="J116"/>
          <cell r="K116">
            <v>5</v>
          </cell>
          <cell r="L116" t="str">
            <v>12242375</v>
          </cell>
          <cell r="M116">
            <v>46048</v>
          </cell>
          <cell r="N116">
            <v>45868</v>
          </cell>
          <cell r="O116" t="str">
            <v/>
          </cell>
          <cell r="P116"/>
          <cell r="Q116" t="str">
            <v>40000</v>
          </cell>
          <cell r="R116" t="str">
            <v>PRO</v>
          </cell>
          <cell r="S116"/>
          <cell r="T116"/>
          <cell r="U116"/>
          <cell r="V116">
            <v>30023</v>
          </cell>
          <cell r="W116">
            <v>41</v>
          </cell>
          <cell r="X116" t="str">
            <v>03712691</v>
          </cell>
          <cell r="Y116" t="str">
            <v>19/12/2013</v>
          </cell>
          <cell r="Z116" t="str">
            <v>18/12/2025</v>
          </cell>
          <cell r="AA116">
            <v>45829</v>
          </cell>
          <cell r="AB116" t="str">
            <v/>
          </cell>
          <cell r="AC116" t="str">
            <v>12242375</v>
          </cell>
          <cell r="AD116" t="str">
            <v>PRO</v>
          </cell>
          <cell r="AE116"/>
          <cell r="AF116">
            <v>46048</v>
          </cell>
        </row>
        <row r="117">
          <cell r="B117" t="str">
            <v>G00020236</v>
          </cell>
          <cell r="C117" t="str">
            <v>Mohammad Niyazul Haque</v>
          </cell>
          <cell r="D117" t="str">
            <v>Muslim</v>
          </cell>
          <cell r="E117" t="str">
            <v>Male</v>
          </cell>
          <cell r="F117" t="str">
            <v>Working</v>
          </cell>
          <cell r="G117" t="str">
            <v>WME</v>
          </cell>
          <cell r="H117" t="str">
            <v>India</v>
          </cell>
          <cell r="I117">
            <v>44243</v>
          </cell>
          <cell r="J117"/>
          <cell r="K117">
            <v>2</v>
          </cell>
          <cell r="L117" t="str">
            <v>1352777</v>
          </cell>
          <cell r="M117" t="str">
            <v>23/02/2024</v>
          </cell>
          <cell r="N117">
            <v>45165</v>
          </cell>
          <cell r="O117" t="str">
            <v>Reminder</v>
          </cell>
          <cell r="P117"/>
          <cell r="Q117"/>
          <cell r="R117" t="str">
            <v>Temp.</v>
          </cell>
          <cell r="S117" t="str">
            <v>DIRECT</v>
          </cell>
          <cell r="T117"/>
          <cell r="U117"/>
          <cell r="V117">
            <v>31417</v>
          </cell>
          <cell r="W117">
            <v>37</v>
          </cell>
          <cell r="X117" t="str">
            <v>U7820799</v>
          </cell>
          <cell r="Y117">
            <v>44221</v>
          </cell>
          <cell r="Z117">
            <v>47872</v>
          </cell>
          <cell r="AA117">
            <v>47692</v>
          </cell>
          <cell r="AB117" t="str">
            <v/>
          </cell>
          <cell r="AC117" t="str">
            <v>201/2021/7134721</v>
          </cell>
          <cell r="AD117" t="str">
            <v>Technician</v>
          </cell>
          <cell r="AE117">
            <v>44251</v>
          </cell>
          <cell r="AF117" t="str">
            <v>23/02/2024</v>
          </cell>
        </row>
        <row r="118">
          <cell r="B118" t="str">
            <v>G00017719</v>
          </cell>
          <cell r="C118" t="str">
            <v>Ashik Elahei</v>
          </cell>
          <cell r="D118" t="str">
            <v>Muslim</v>
          </cell>
          <cell r="E118" t="str">
            <v>Male</v>
          </cell>
          <cell r="F118" t="str">
            <v>Working</v>
          </cell>
          <cell r="G118" t="str">
            <v>WME-Qat</v>
          </cell>
          <cell r="H118" t="str">
            <v>India</v>
          </cell>
          <cell r="I118">
            <v>44287</v>
          </cell>
          <cell r="J118"/>
          <cell r="K118">
            <v>2</v>
          </cell>
          <cell r="L118" t="str">
            <v>31128735639145</v>
          </cell>
          <cell r="M118">
            <v>48846</v>
          </cell>
          <cell r="N118">
            <v>48666</v>
          </cell>
          <cell r="O118" t="str">
            <v/>
          </cell>
          <cell r="P118" t="str">
            <v>SALES</v>
          </cell>
          <cell r="Q118"/>
          <cell r="R118" t="str">
            <v>Ext. Sales</v>
          </cell>
          <cell r="S118" t="str">
            <v>INDIRECT</v>
          </cell>
          <cell r="T118"/>
          <cell r="U118"/>
          <cell r="V118">
            <v>31929</v>
          </cell>
          <cell r="W118">
            <v>36</v>
          </cell>
          <cell r="X118" t="str">
            <v>Z7356686</v>
          </cell>
          <cell r="Y118">
            <v>45194</v>
          </cell>
          <cell r="Z118">
            <v>48846</v>
          </cell>
          <cell r="AA118">
            <v>48666</v>
          </cell>
          <cell r="AB118" t="str">
            <v/>
          </cell>
          <cell r="AC118" t="str">
            <v>28735639145</v>
          </cell>
          <cell r="AD118" t="str">
            <v>Sales</v>
          </cell>
          <cell r="AE118"/>
          <cell r="AF118">
            <v>48846</v>
          </cell>
        </row>
        <row r="119">
          <cell r="B119" t="str">
            <v>G00018315</v>
          </cell>
          <cell r="C119" t="str">
            <v>Sushmita Ranjit Maji</v>
          </cell>
          <cell r="D119" t="str">
            <v>Hindu</v>
          </cell>
          <cell r="E119" t="str">
            <v>Female</v>
          </cell>
          <cell r="F119" t="str">
            <v>Working</v>
          </cell>
          <cell r="G119" t="str">
            <v>WME-INDIA</v>
          </cell>
          <cell r="H119" t="str">
            <v>India</v>
          </cell>
          <cell r="I119">
            <v>44361</v>
          </cell>
          <cell r="J119"/>
          <cell r="K119">
            <v>2</v>
          </cell>
          <cell r="L119" t="str">
            <v>N/A</v>
          </cell>
          <cell r="M119" t="str">
            <v>N/A</v>
          </cell>
          <cell r="N119" t="e">
            <v>#VALUE!</v>
          </cell>
          <cell r="O119" t="str">
            <v>N/A</v>
          </cell>
          <cell r="P119"/>
          <cell r="Q119"/>
          <cell r="R119" t="str">
            <v>Ext. Sales</v>
          </cell>
          <cell r="S119" t="str">
            <v>INDIRECT</v>
          </cell>
          <cell r="T119"/>
          <cell r="U119"/>
          <cell r="V119">
            <v>34611</v>
          </cell>
          <cell r="W119">
            <v>28</v>
          </cell>
          <cell r="X119" t="str">
            <v>T7777124</v>
          </cell>
          <cell r="Y119">
            <v>43697</v>
          </cell>
          <cell r="Z119">
            <v>47349</v>
          </cell>
          <cell r="AA119">
            <v>47169</v>
          </cell>
          <cell r="AB119" t="str">
            <v/>
          </cell>
          <cell r="AC119" t="str">
            <v>N/A</v>
          </cell>
          <cell r="AD119" t="str">
            <v>Marketing</v>
          </cell>
          <cell r="AE119"/>
          <cell r="AF119" t="str">
            <v>N/A</v>
          </cell>
        </row>
        <row r="120">
          <cell r="B120"/>
          <cell r="C120" t="str">
            <v>Iby Jacob Nerianthara</v>
          </cell>
          <cell r="D120" t="str">
            <v>Hindu</v>
          </cell>
          <cell r="E120" t="str">
            <v>Male</v>
          </cell>
          <cell r="F120" t="str">
            <v>LEFT</v>
          </cell>
          <cell r="G120" t="str">
            <v>AITT</v>
          </cell>
          <cell r="H120" t="str">
            <v>India</v>
          </cell>
          <cell r="I120">
            <v>44381</v>
          </cell>
          <cell r="J120">
            <v>44722</v>
          </cell>
          <cell r="K120"/>
          <cell r="L120" t="str">
            <v>110853236</v>
          </cell>
          <cell r="M120">
            <v>45041</v>
          </cell>
          <cell r="N120">
            <v>44861</v>
          </cell>
          <cell r="O120" t="str">
            <v>Reminder</v>
          </cell>
          <cell r="P120"/>
          <cell r="Q120"/>
          <cell r="R120"/>
          <cell r="S120" t="str">
            <v>INDIRECT</v>
          </cell>
          <cell r="T120"/>
          <cell r="U120"/>
          <cell r="V120">
            <v>31275</v>
          </cell>
          <cell r="W120">
            <v>38</v>
          </cell>
          <cell r="X120" t="str">
            <v>L3483862</v>
          </cell>
          <cell r="Y120">
            <v>41723</v>
          </cell>
          <cell r="Z120">
            <v>45375</v>
          </cell>
          <cell r="AA120">
            <v>45195</v>
          </cell>
          <cell r="AB120" t="str">
            <v>Reminder</v>
          </cell>
          <cell r="AC120" t="str">
            <v>3028091487</v>
          </cell>
          <cell r="AD120"/>
          <cell r="AE120"/>
          <cell r="AF120">
            <v>45041</v>
          </cell>
        </row>
        <row r="121">
          <cell r="B121" t="str">
            <v>G00019127</v>
          </cell>
          <cell r="C121" t="str">
            <v xml:space="preserve">Renjith Chumur </v>
          </cell>
          <cell r="D121" t="str">
            <v>Christian</v>
          </cell>
          <cell r="E121" t="str">
            <v>Male</v>
          </cell>
          <cell r="F121" t="str">
            <v>Working</v>
          </cell>
          <cell r="G121" t="str">
            <v>WME-INDIA</v>
          </cell>
          <cell r="H121" t="str">
            <v>India</v>
          </cell>
          <cell r="I121">
            <v>44317</v>
          </cell>
          <cell r="J121"/>
          <cell r="K121">
            <v>2</v>
          </cell>
          <cell r="L121" t="str">
            <v>N/A</v>
          </cell>
          <cell r="M121" t="str">
            <v>N/A</v>
          </cell>
          <cell r="N121" t="e">
            <v>#VALUE!</v>
          </cell>
          <cell r="O121" t="str">
            <v>N/A</v>
          </cell>
          <cell r="P121"/>
          <cell r="Q121"/>
          <cell r="R121" t="str">
            <v>Finance</v>
          </cell>
          <cell r="S121" t="str">
            <v>INDIRECT</v>
          </cell>
          <cell r="T121"/>
          <cell r="U121"/>
          <cell r="V121">
            <v>32876</v>
          </cell>
          <cell r="W121">
            <v>33</v>
          </cell>
          <cell r="X121" t="str">
            <v>W1907077</v>
          </cell>
          <cell r="Y121">
            <v>44740</v>
          </cell>
          <cell r="Z121">
            <v>48392</v>
          </cell>
          <cell r="AA121">
            <v>48212</v>
          </cell>
          <cell r="AB121" t="str">
            <v/>
          </cell>
          <cell r="AC121" t="str">
            <v>N/A</v>
          </cell>
          <cell r="AD121" t="str">
            <v>Accountant</v>
          </cell>
          <cell r="AE121"/>
          <cell r="AF121" t="str">
            <v>N/A</v>
          </cell>
        </row>
        <row r="122">
          <cell r="B122" t="str">
            <v>G00006400</v>
          </cell>
          <cell r="C122" t="str">
            <v>Ahmed Azab</v>
          </cell>
          <cell r="D122" t="str">
            <v>Muslim</v>
          </cell>
          <cell r="E122" t="str">
            <v>Male</v>
          </cell>
          <cell r="F122" t="str">
            <v>Working</v>
          </cell>
          <cell r="G122" t="str">
            <v>WME</v>
          </cell>
          <cell r="H122" t="str">
            <v>Egypt</v>
          </cell>
          <cell r="I122">
            <v>44409</v>
          </cell>
          <cell r="J122"/>
          <cell r="K122">
            <v>2</v>
          </cell>
          <cell r="L122" t="str">
            <v>1365301</v>
          </cell>
          <cell r="M122">
            <v>45569</v>
          </cell>
          <cell r="N122">
            <v>45389</v>
          </cell>
          <cell r="O122" t="str">
            <v/>
          </cell>
          <cell r="P122"/>
          <cell r="Q122"/>
          <cell r="R122" t="str">
            <v>Ext. Sales</v>
          </cell>
          <cell r="S122" t="str">
            <v>INDIRECT</v>
          </cell>
          <cell r="T122"/>
          <cell r="U122"/>
          <cell r="V122">
            <v>29799</v>
          </cell>
          <cell r="W122">
            <v>42</v>
          </cell>
          <cell r="X122" t="str">
            <v>A28714288</v>
          </cell>
          <cell r="Y122">
            <v>44405</v>
          </cell>
          <cell r="Z122">
            <v>46961</v>
          </cell>
          <cell r="AA122">
            <v>46781</v>
          </cell>
          <cell r="AB122" t="str">
            <v/>
          </cell>
          <cell r="AC122" t="str">
            <v>201/2021/7315121</v>
          </cell>
          <cell r="AD122" t="str">
            <v>Regional Manager</v>
          </cell>
          <cell r="AE122">
            <v>44474</v>
          </cell>
          <cell r="AF122">
            <v>45569</v>
          </cell>
        </row>
        <row r="123">
          <cell r="B123" t="str">
            <v>G00018940</v>
          </cell>
          <cell r="C123" t="str">
            <v>Esan Mansori</v>
          </cell>
          <cell r="D123" t="str">
            <v>Muslim</v>
          </cell>
          <cell r="E123" t="str">
            <v>Male</v>
          </cell>
          <cell r="F123" t="str">
            <v>Working</v>
          </cell>
          <cell r="G123" t="str">
            <v>WME</v>
          </cell>
          <cell r="H123" t="str">
            <v>India</v>
          </cell>
          <cell r="I123">
            <v>44470</v>
          </cell>
          <cell r="J123"/>
          <cell r="K123">
            <v>2</v>
          </cell>
          <cell r="L123" t="str">
            <v>1365775</v>
          </cell>
          <cell r="M123">
            <v>45578</v>
          </cell>
          <cell r="N123">
            <v>45398</v>
          </cell>
          <cell r="O123" t="str">
            <v/>
          </cell>
          <cell r="P123"/>
          <cell r="Q123"/>
          <cell r="R123" t="str">
            <v>Temp.</v>
          </cell>
          <cell r="S123" t="str">
            <v>DIRECT</v>
          </cell>
          <cell r="T123"/>
          <cell r="U123"/>
          <cell r="V123">
            <v>35149</v>
          </cell>
          <cell r="W123">
            <v>27</v>
          </cell>
          <cell r="X123" t="str">
            <v>N6527496</v>
          </cell>
          <cell r="Y123">
            <v>42373</v>
          </cell>
          <cell r="Z123">
            <v>46025</v>
          </cell>
          <cell r="AA123">
            <v>45845</v>
          </cell>
          <cell r="AB123" t="str">
            <v/>
          </cell>
          <cell r="AC123" t="str">
            <v>201-2021-7348483</v>
          </cell>
          <cell r="AD123" t="str">
            <v>Technician</v>
          </cell>
          <cell r="AE123">
            <v>44483</v>
          </cell>
          <cell r="AF123">
            <v>45578</v>
          </cell>
        </row>
        <row r="124">
          <cell r="B124" t="str">
            <v>G00016614</v>
          </cell>
          <cell r="C124" t="str">
            <v>Mazin Abdulhadi</v>
          </cell>
          <cell r="D124"/>
          <cell r="E124"/>
          <cell r="F124" t="str">
            <v>Working</v>
          </cell>
          <cell r="G124" t="str">
            <v>WME</v>
          </cell>
          <cell r="H124" t="str">
            <v>Egypt</v>
          </cell>
          <cell r="I124">
            <v>44927</v>
          </cell>
          <cell r="J124"/>
          <cell r="K124">
            <v>0</v>
          </cell>
          <cell r="L124" t="str">
            <v>N/A</v>
          </cell>
          <cell r="M124" t="str">
            <v>N/A</v>
          </cell>
          <cell r="N124" t="e">
            <v>#VALUE!</v>
          </cell>
          <cell r="O124" t="e">
            <v>#VALUE!</v>
          </cell>
          <cell r="P124"/>
          <cell r="Q124"/>
          <cell r="R124" t="str">
            <v>Ext. Sales</v>
          </cell>
          <cell r="S124" t="str">
            <v>INDIRECT</v>
          </cell>
          <cell r="T124"/>
          <cell r="U124"/>
          <cell r="V124">
            <v>31048</v>
          </cell>
          <cell r="W124">
            <v>38</v>
          </cell>
          <cell r="X124" t="str">
            <v>A11159355</v>
          </cell>
          <cell r="Y124"/>
          <cell r="Z124"/>
          <cell r="AA124"/>
          <cell r="AB124"/>
          <cell r="AC124" t="str">
            <v>N/A</v>
          </cell>
          <cell r="AD124" t="str">
            <v>Sales</v>
          </cell>
          <cell r="AE124"/>
          <cell r="AF124" t="str">
            <v>N/A</v>
          </cell>
        </row>
        <row r="125">
          <cell r="B125" t="str">
            <v>G00016615</v>
          </cell>
          <cell r="C125" t="str">
            <v>Osama Adil</v>
          </cell>
          <cell r="D125"/>
          <cell r="E125"/>
          <cell r="F125" t="str">
            <v>LEFT</v>
          </cell>
          <cell r="G125" t="str">
            <v>WME</v>
          </cell>
          <cell r="H125"/>
          <cell r="I125">
            <v>44562</v>
          </cell>
          <cell r="J125">
            <v>45138</v>
          </cell>
          <cell r="K125">
            <v>1</v>
          </cell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 t="str">
            <v>A20937451</v>
          </cell>
          <cell r="Y125"/>
          <cell r="Z125"/>
          <cell r="AA125"/>
          <cell r="AB125"/>
          <cell r="AC125"/>
          <cell r="AD125"/>
          <cell r="AE125"/>
          <cell r="AF125"/>
        </row>
        <row r="126">
          <cell r="B126" t="str">
            <v>G00019311</v>
          </cell>
          <cell r="C126" t="str">
            <v>Kishor Kiran Choudhary</v>
          </cell>
          <cell r="D126" t="str">
            <v>Hindu</v>
          </cell>
          <cell r="E126" t="str">
            <v>Male</v>
          </cell>
          <cell r="F126" t="str">
            <v>Working</v>
          </cell>
          <cell r="G126" t="str">
            <v>WME</v>
          </cell>
          <cell r="H126" t="str">
            <v>India</v>
          </cell>
          <cell r="I126">
            <v>44564</v>
          </cell>
          <cell r="J126"/>
          <cell r="K126">
            <v>1</v>
          </cell>
          <cell r="L126" t="str">
            <v>1373434</v>
          </cell>
          <cell r="M126">
            <v>45674</v>
          </cell>
          <cell r="N126">
            <v>45494</v>
          </cell>
          <cell r="O126" t="str">
            <v/>
          </cell>
          <cell r="P126"/>
          <cell r="Q126"/>
          <cell r="R126" t="str">
            <v>Pressure</v>
          </cell>
          <cell r="S126" t="str">
            <v>DIRECT</v>
          </cell>
          <cell r="T126"/>
          <cell r="U126"/>
          <cell r="V126">
            <v>33072</v>
          </cell>
          <cell r="W126">
            <v>33</v>
          </cell>
          <cell r="X126" t="str">
            <v>U4333424</v>
          </cell>
          <cell r="Y126">
            <v>43864</v>
          </cell>
          <cell r="Z126">
            <v>47516</v>
          </cell>
          <cell r="AA126">
            <v>47336</v>
          </cell>
          <cell r="AB126" t="str">
            <v/>
          </cell>
          <cell r="AC126" t="str">
            <v>201-2022-7116091</v>
          </cell>
          <cell r="AD126" t="str">
            <v>Technician</v>
          </cell>
          <cell r="AE126">
            <v>44579</v>
          </cell>
          <cell r="AF126">
            <v>45674</v>
          </cell>
        </row>
        <row r="127">
          <cell r="B127" t="str">
            <v>G00019597</v>
          </cell>
          <cell r="C127" t="str">
            <v>Shoaib Mohammed</v>
          </cell>
          <cell r="D127" t="str">
            <v>Muslim</v>
          </cell>
          <cell r="E127" t="str">
            <v>Male</v>
          </cell>
          <cell r="F127" t="str">
            <v>Working</v>
          </cell>
          <cell r="G127" t="str">
            <v>WME</v>
          </cell>
          <cell r="H127" t="str">
            <v>India</v>
          </cell>
          <cell r="I127">
            <v>44627</v>
          </cell>
          <cell r="J127"/>
          <cell r="K127">
            <v>1</v>
          </cell>
          <cell r="L127" t="str">
            <v>1378457</v>
          </cell>
          <cell r="M127">
            <v>45726</v>
          </cell>
          <cell r="N127">
            <v>45546</v>
          </cell>
          <cell r="O127" t="str">
            <v/>
          </cell>
          <cell r="P127"/>
          <cell r="Q127"/>
          <cell r="R127" t="str">
            <v>Int. Sales</v>
          </cell>
          <cell r="S127" t="str">
            <v>INDIRECT</v>
          </cell>
          <cell r="T127"/>
          <cell r="U127"/>
          <cell r="V127" t="str">
            <v>04/06/1988</v>
          </cell>
          <cell r="W127">
            <v>35</v>
          </cell>
          <cell r="X127" t="str">
            <v>U0447486</v>
          </cell>
          <cell r="Y127">
            <v>43852</v>
          </cell>
          <cell r="Z127">
            <v>47504</v>
          </cell>
          <cell r="AA127">
            <v>47324</v>
          </cell>
          <cell r="AB127" t="str">
            <v/>
          </cell>
          <cell r="AC127" t="str">
            <v>201/2022/7188854</v>
          </cell>
          <cell r="AD127" t="str">
            <v>Engineer</v>
          </cell>
          <cell r="AE127" t="str">
            <v>11/103/2022</v>
          </cell>
          <cell r="AF127">
            <v>45726</v>
          </cell>
        </row>
        <row r="128">
          <cell r="B128" t="str">
            <v>G00018199</v>
          </cell>
          <cell r="C128" t="str">
            <v>Payal Manikpuri</v>
          </cell>
          <cell r="D128" t="str">
            <v>Hindu</v>
          </cell>
          <cell r="E128" t="str">
            <v>Female</v>
          </cell>
          <cell r="F128" t="str">
            <v>Working</v>
          </cell>
          <cell r="G128" t="str">
            <v>WME</v>
          </cell>
          <cell r="H128" t="str">
            <v>India</v>
          </cell>
          <cell r="I128">
            <v>44732</v>
          </cell>
          <cell r="J128"/>
          <cell r="K128">
            <v>1</v>
          </cell>
          <cell r="L128" t="str">
            <v>2001319</v>
          </cell>
          <cell r="M128">
            <v>45864</v>
          </cell>
          <cell r="N128">
            <v>45684</v>
          </cell>
          <cell r="O128" t="str">
            <v/>
          </cell>
          <cell r="P128"/>
          <cell r="Q128"/>
          <cell r="R128" t="str">
            <v>Supp. Chain</v>
          </cell>
          <cell r="S128" t="str">
            <v>INDIRECT</v>
          </cell>
          <cell r="T128"/>
          <cell r="U128"/>
          <cell r="V128" t="str">
            <v>06/04/1997</v>
          </cell>
          <cell r="W128">
            <v>26</v>
          </cell>
          <cell r="X128" t="str">
            <v>W0241223</v>
          </cell>
          <cell r="Y128">
            <v>44700</v>
          </cell>
          <cell r="Z128">
            <v>48352</v>
          </cell>
          <cell r="AA128">
            <v>48172</v>
          </cell>
          <cell r="AB128" t="str">
            <v/>
          </cell>
          <cell r="AC128" t="str">
            <v>201/2022/7362835</v>
          </cell>
          <cell r="AD128" t="str">
            <v>Engineer</v>
          </cell>
          <cell r="AE128">
            <v>44769</v>
          </cell>
          <cell r="AF128">
            <v>45864</v>
          </cell>
        </row>
        <row r="129">
          <cell r="B129" t="str">
            <v>G00012726</v>
          </cell>
          <cell r="C129" t="str">
            <v>Rahul Goswami</v>
          </cell>
          <cell r="D129" t="str">
            <v>Hindu</v>
          </cell>
          <cell r="E129" t="str">
            <v>Male</v>
          </cell>
          <cell r="F129" t="str">
            <v>Working</v>
          </cell>
          <cell r="G129" t="str">
            <v>WME</v>
          </cell>
          <cell r="H129" t="str">
            <v>India</v>
          </cell>
          <cell r="I129">
            <v>44879</v>
          </cell>
          <cell r="J129"/>
          <cell r="K129">
            <v>1</v>
          </cell>
          <cell r="L129" t="str">
            <v>2011435</v>
          </cell>
          <cell r="M129">
            <v>45617</v>
          </cell>
          <cell r="N129">
            <v>45437</v>
          </cell>
          <cell r="O129" t="str">
            <v/>
          </cell>
          <cell r="P129"/>
          <cell r="Q129"/>
          <cell r="R129" t="str">
            <v>Int. Sales</v>
          </cell>
          <cell r="S129" t="str">
            <v>INDIRECT</v>
          </cell>
          <cell r="T129" t="str">
            <v>JAFZA</v>
          </cell>
          <cell r="U129"/>
          <cell r="V129" t="str">
            <v>03/11/1994</v>
          </cell>
          <cell r="W129">
            <v>28</v>
          </cell>
          <cell r="X129" t="str">
            <v>S792649</v>
          </cell>
          <cell r="Y129">
            <v>43379</v>
          </cell>
          <cell r="Z129">
            <v>47031</v>
          </cell>
          <cell r="AA129">
            <v>46851</v>
          </cell>
          <cell r="AB129" t="str">
            <v/>
          </cell>
          <cell r="AC129" t="str">
            <v>201/2022/7521898</v>
          </cell>
          <cell r="AD129" t="str">
            <v>Project Engineer</v>
          </cell>
          <cell r="AE129">
            <v>45618</v>
          </cell>
          <cell r="AF129">
            <v>45617</v>
          </cell>
        </row>
        <row r="130">
          <cell r="B130" t="str">
            <v>G00022328</v>
          </cell>
          <cell r="C130" t="str">
            <v>Asha Sureshbabu</v>
          </cell>
          <cell r="D130" t="str">
            <v>Hindu</v>
          </cell>
          <cell r="E130" t="str">
            <v>Female</v>
          </cell>
          <cell r="F130" t="str">
            <v>Working</v>
          </cell>
          <cell r="G130" t="str">
            <v>WME</v>
          </cell>
          <cell r="H130" t="str">
            <v>India</v>
          </cell>
          <cell r="I130">
            <v>44986</v>
          </cell>
          <cell r="J130"/>
          <cell r="K130">
            <v>0</v>
          </cell>
          <cell r="L130" t="str">
            <v>PIC4049047</v>
          </cell>
          <cell r="M130" t="str">
            <v>01/03/2024</v>
          </cell>
          <cell r="N130">
            <v>45172</v>
          </cell>
          <cell r="O130" t="str">
            <v>Reminder</v>
          </cell>
          <cell r="P130"/>
          <cell r="Q130"/>
          <cell r="R130" t="str">
            <v>Finance</v>
          </cell>
          <cell r="S130" t="str">
            <v>INDIRECT</v>
          </cell>
          <cell r="T130"/>
          <cell r="U130"/>
          <cell r="V130">
            <v>31941</v>
          </cell>
          <cell r="W130">
            <v>36</v>
          </cell>
          <cell r="X130" t="str">
            <v>T6774747</v>
          </cell>
          <cell r="Y130">
            <v>43597</v>
          </cell>
          <cell r="Z130">
            <v>47249</v>
          </cell>
          <cell r="AA130">
            <v>47069</v>
          </cell>
          <cell r="AB130"/>
          <cell r="AC130" t="str">
            <v>201/2021/3282393</v>
          </cell>
          <cell r="AD130" t="str">
            <v>Accountant</v>
          </cell>
          <cell r="AE130">
            <v>44522</v>
          </cell>
          <cell r="AF130" t="str">
            <v>01/03/2024</v>
          </cell>
        </row>
        <row r="131">
          <cell r="B131" t="str">
            <v>G00022994</v>
          </cell>
          <cell r="C131" t="str">
            <v>Divya Chakkungal</v>
          </cell>
          <cell r="D131" t="str">
            <v>Hindu</v>
          </cell>
          <cell r="E131" t="str">
            <v>Female</v>
          </cell>
          <cell r="F131" t="str">
            <v>Working</v>
          </cell>
          <cell r="G131" t="str">
            <v>WME</v>
          </cell>
          <cell r="H131" t="str">
            <v>India</v>
          </cell>
          <cell r="I131">
            <v>45089</v>
          </cell>
          <cell r="J131"/>
          <cell r="K131">
            <v>0</v>
          </cell>
          <cell r="L131" t="str">
            <v>PIC4049314</v>
          </cell>
          <cell r="M131">
            <v>45454</v>
          </cell>
          <cell r="N131">
            <v>45274</v>
          </cell>
          <cell r="O131" t="str">
            <v/>
          </cell>
          <cell r="P131"/>
          <cell r="Q131"/>
          <cell r="R131" t="str">
            <v>Supp. Chain</v>
          </cell>
          <cell r="S131" t="str">
            <v>INDIRECT</v>
          </cell>
          <cell r="T131"/>
          <cell r="U131"/>
          <cell r="V131">
            <v>32571</v>
          </cell>
          <cell r="W131">
            <v>34</v>
          </cell>
          <cell r="X131" t="str">
            <v>M8722168</v>
          </cell>
          <cell r="Y131">
            <v>42135</v>
          </cell>
          <cell r="Z131">
            <v>45787</v>
          </cell>
          <cell r="AA131">
            <v>45607</v>
          </cell>
          <cell r="AB131"/>
          <cell r="AC131" t="str">
            <v>101/2017/3/21932</v>
          </cell>
          <cell r="AD131" t="str">
            <v>Assistant</v>
          </cell>
          <cell r="AE131">
            <v>45075</v>
          </cell>
          <cell r="AF131">
            <v>45454</v>
          </cell>
        </row>
        <row r="132">
          <cell r="B132" t="str">
            <v>G00023086</v>
          </cell>
          <cell r="C132" t="str">
            <v>Usman Tariq</v>
          </cell>
          <cell r="D132" t="str">
            <v>Muslim</v>
          </cell>
          <cell r="E132" t="str">
            <v>Male</v>
          </cell>
          <cell r="F132" t="str">
            <v>Working</v>
          </cell>
          <cell r="G132" t="str">
            <v>WME</v>
          </cell>
          <cell r="H132" t="str">
            <v>Pakistan</v>
          </cell>
          <cell r="I132">
            <v>45110</v>
          </cell>
          <cell r="J132"/>
          <cell r="K132">
            <v>0</v>
          </cell>
          <cell r="L132" t="str">
            <v>231010228</v>
          </cell>
          <cell r="M132">
            <v>45854</v>
          </cell>
          <cell r="N132">
            <v>45674</v>
          </cell>
          <cell r="O132" t="str">
            <v/>
          </cell>
          <cell r="P132"/>
          <cell r="Q132"/>
          <cell r="R132" t="str">
            <v>Supp. Chain</v>
          </cell>
          <cell r="S132" t="str">
            <v>INDIRECT</v>
          </cell>
          <cell r="T132"/>
          <cell r="U132"/>
          <cell r="V132">
            <v>34036</v>
          </cell>
          <cell r="W132">
            <v>30</v>
          </cell>
          <cell r="X132" t="str">
            <v>BE7963342</v>
          </cell>
          <cell r="Y132">
            <v>41907</v>
          </cell>
          <cell r="Z132">
            <v>45557</v>
          </cell>
          <cell r="AA132">
            <v>45377</v>
          </cell>
          <cell r="AB132"/>
          <cell r="AC132" t="str">
            <v>20120237436985</v>
          </cell>
          <cell r="AD132" t="str">
            <v>Assistant</v>
          </cell>
          <cell r="AE132">
            <v>45124</v>
          </cell>
          <cell r="AF132">
            <v>45854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s Profile"/>
    </sheetNames>
    <sheetDataSet>
      <sheetData sheetId="0">
        <row r="12">
          <cell r="B12" t="str">
            <v>Ahamed Jaffer</v>
          </cell>
          <cell r="C12" t="str">
            <v>_x0004_ Primary</v>
          </cell>
          <cell r="D12" t="str">
            <v>1356504</v>
          </cell>
          <cell r="E12" t="str">
            <v>EZJ00001356504</v>
          </cell>
          <cell r="F12" t="str">
            <v>HSBC Bank (UAE)</v>
          </cell>
          <cell r="G12" t="str">
            <v>Jebel Ali</v>
          </cell>
          <cell r="H12" t="str">
            <v>AE210200000037190964001</v>
          </cell>
          <cell r="I12" t="str">
            <v>302020120</v>
          </cell>
        </row>
        <row r="13">
          <cell r="B13" t="str">
            <v>Ahmed Mohamed Azab Mohamed</v>
          </cell>
          <cell r="C13" t="str">
            <v>_x0004_ Primary</v>
          </cell>
          <cell r="D13" t="str">
            <v>1365301</v>
          </cell>
          <cell r="E13" t="str">
            <v>EZJ00001365301</v>
          </cell>
          <cell r="F13" t="str">
            <v>Mashreq Bank (UAE)</v>
          </cell>
          <cell r="G13" t="str">
            <v>Jebel Ali Free Zone, Dubai, UAE</v>
          </cell>
          <cell r="H13" t="str">
            <v>AE800330000019100850036</v>
          </cell>
          <cell r="I13" t="str">
            <v>203320101</v>
          </cell>
        </row>
        <row r="14">
          <cell r="B14" t="str">
            <v xml:space="preserve">CHRISTEN MARK RODRIGUES_x000D_
</v>
          </cell>
          <cell r="C14" t="str">
            <v>_x0004_ Primary</v>
          </cell>
          <cell r="D14" t="str">
            <v xml:space="preserve">1132338_x000D_
</v>
          </cell>
          <cell r="E14" t="str">
            <v xml:space="preserve">EZJ00001132338_x000D_
</v>
          </cell>
          <cell r="F14" t="str">
            <v>Emirates NBD</v>
          </cell>
          <cell r="G14" t="str">
            <v/>
          </cell>
          <cell r="H14" t="str">
            <v xml:space="preserve">AE860260001104448476701_x000D_
</v>
          </cell>
          <cell r="I14" t="str">
            <v xml:space="preserve">302620122_x000D_
</v>
          </cell>
        </row>
        <row r="15">
          <cell r="B15" t="str">
            <v>Esan Mansoori</v>
          </cell>
          <cell r="C15" t="str">
            <v>_x0004_ Primary</v>
          </cell>
          <cell r="D15" t="str">
            <v>13657755</v>
          </cell>
          <cell r="E15" t="str">
            <v>EZJ00001365775</v>
          </cell>
          <cell r="F15" t="str">
            <v>Emirates NBD (UAE)</v>
          </cell>
          <cell r="G15" t="str">
            <v>Jebel Ali</v>
          </cell>
          <cell r="H15" t="str">
            <v>AE260260001015790561201</v>
          </cell>
          <cell r="I15" t="str">
            <v>202620103</v>
          </cell>
        </row>
        <row r="16">
          <cell r="B16" t="str">
            <v>Gitesh Gopinathan</v>
          </cell>
          <cell r="C16" t="str">
            <v>_x0004_ Primary</v>
          </cell>
          <cell r="D16" t="str">
            <v>1165836</v>
          </cell>
          <cell r="E16" t="str">
            <v>EZJ00001165836</v>
          </cell>
          <cell r="F16" t="str">
            <v>Emirates NBD</v>
          </cell>
          <cell r="G16" t="str">
            <v>Jebel Ali Free Zone</v>
          </cell>
          <cell r="H16" t="str">
            <v>AE640260001014673360301</v>
          </cell>
          <cell r="I16" t="str">
            <v xml:space="preserve">302620122_x000D_
</v>
          </cell>
        </row>
        <row r="17">
          <cell r="B17" t="str">
            <v>Kishor Kiran Choudhary</v>
          </cell>
          <cell r="C17" t="str">
            <v>_x0004_ Primary</v>
          </cell>
          <cell r="D17" t="str">
            <v>1373434</v>
          </cell>
          <cell r="E17" t="str">
            <v>EZJ00001373434</v>
          </cell>
          <cell r="F17" t="str">
            <v>Emirates NBD (UAE)</v>
          </cell>
          <cell r="G17" t="str">
            <v>Jebel Ali</v>
          </cell>
          <cell r="H17" t="str">
            <v>AE030260001015797394101</v>
          </cell>
          <cell r="I17" t="str">
            <v>202620103</v>
          </cell>
        </row>
        <row r="18">
          <cell r="B18" t="str">
            <v>MOHAMMAD SAIF</v>
          </cell>
          <cell r="C18" t="str">
            <v>_x0004_ Primary</v>
          </cell>
          <cell r="D18" t="str">
            <v>1172519</v>
          </cell>
          <cell r="E18" t="str">
            <v>EZJ00001172519</v>
          </cell>
          <cell r="F18" t="str">
            <v>EMIRATES NBD</v>
          </cell>
          <cell r="G18" t="str">
            <v/>
          </cell>
          <cell r="H18" t="str">
            <v>AE110260001014715781101</v>
          </cell>
          <cell r="I18" t="str">
            <v>302620122</v>
          </cell>
        </row>
        <row r="19">
          <cell r="B19" t="str">
            <v xml:space="preserve">Omer Mohammed_x000D_
</v>
          </cell>
          <cell r="C19" t="str">
            <v>_x0004_ Primary</v>
          </cell>
          <cell r="D19" t="str">
            <v xml:space="preserve">2262711969_x000D_
</v>
          </cell>
          <cell r="E19" t="str">
            <v>2262711969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B20" t="str">
            <v>PARAS U RAJUSTH</v>
          </cell>
          <cell r="C20" t="str">
            <v>_x0004_ Primary</v>
          </cell>
          <cell r="D20" t="str">
            <v>1141990</v>
          </cell>
          <cell r="E20" t="str">
            <v>EZJ00001141990</v>
          </cell>
          <cell r="F20" t="str">
            <v>HSBC</v>
          </cell>
          <cell r="G20" t="str">
            <v/>
          </cell>
          <cell r="H20" t="str">
            <v>AE300200000036372977001</v>
          </cell>
          <cell r="I20" t="str">
            <v>302020120</v>
          </cell>
        </row>
        <row r="21">
          <cell r="B21" t="str">
            <v>Payal Bhavardas Manikpuri</v>
          </cell>
          <cell r="C21" t="str">
            <v>_x0004_ Primary</v>
          </cell>
          <cell r="D21" t="str">
            <v>EZJ00002001319</v>
          </cell>
          <cell r="E21" t="str">
            <v>EZJ00002001319</v>
          </cell>
          <cell r="F21" t="str">
            <v>Emirates NBD (UAE)</v>
          </cell>
          <cell r="G21" t="str">
            <v>Dubai</v>
          </cell>
          <cell r="H21" t="str">
            <v>AE610260001015813703801</v>
          </cell>
          <cell r="I21" t="str">
            <v>202620103</v>
          </cell>
        </row>
        <row r="22">
          <cell r="B22" t="str">
            <v xml:space="preserve">SHERIN VARGHESE_x000D_
</v>
          </cell>
          <cell r="C22" t="str">
            <v>_x0004_ Primary</v>
          </cell>
          <cell r="D22" t="str">
            <v xml:space="preserve">1090730_x000D_
</v>
          </cell>
          <cell r="E22" t="str">
            <v xml:space="preserve">EZJ00001090730_x000D_
</v>
          </cell>
          <cell r="F22" t="str">
            <v>Emirates NBD</v>
          </cell>
          <cell r="G22" t="str">
            <v/>
          </cell>
          <cell r="H22" t="str">
            <v xml:space="preserve">AE700260001012356201301_x000D_
</v>
          </cell>
          <cell r="I22" t="str">
            <v xml:space="preserve">302620122_x000D_
</v>
          </cell>
        </row>
        <row r="23">
          <cell r="B23" t="str">
            <v>Shoaib Mohammed</v>
          </cell>
          <cell r="C23" t="str">
            <v>_x0004_ Primary</v>
          </cell>
          <cell r="D23" t="str">
            <v>1378457</v>
          </cell>
          <cell r="E23" t="str">
            <v>EZJ00001378457</v>
          </cell>
          <cell r="F23" t="str">
            <v>Commercial Bank of Dubai (UAE)</v>
          </cell>
          <cell r="G23" t="str">
            <v>Dubai</v>
          </cell>
          <cell r="H23" t="str">
            <v>AE780230000001002500773</v>
          </cell>
          <cell r="I23" t="str">
            <v>102320150</v>
          </cell>
        </row>
        <row r="24">
          <cell r="B24" t="str">
            <v>AMAAL PANNIKANDATHIL</v>
          </cell>
          <cell r="C24" t="str">
            <v>Sales</v>
          </cell>
          <cell r="D24" t="str">
            <v>1151249</v>
          </cell>
          <cell r="E24" t="str">
            <v>EZJ00001151249</v>
          </cell>
          <cell r="F24" t="str">
            <v>Mashreq Bank</v>
          </cell>
          <cell r="G24" t="str">
            <v/>
          </cell>
          <cell r="H24" t="str">
            <v>AE960330000019100006527</v>
          </cell>
          <cell r="I24" t="str">
            <v>203320101</v>
          </cell>
        </row>
        <row r="25">
          <cell r="B25" t="str">
            <v>Eetu Korkelainen</v>
          </cell>
          <cell r="C25" t="str">
            <v>Sales</v>
          </cell>
          <cell r="D25" t="str">
            <v>13606248</v>
          </cell>
          <cell r="E25" t="str">
            <v>EZJ00001306248</v>
          </cell>
          <cell r="F25" t="str">
            <v>Emirates NBD (UAE)</v>
          </cell>
          <cell r="G25" t="str">
            <v>EBILAEAD, Jebel Ali, Dubai, UAE</v>
          </cell>
          <cell r="H25" t="str">
            <v>AE780260001015501353601</v>
          </cell>
          <cell r="I25" t="str">
            <v>202620103</v>
          </cell>
        </row>
        <row r="26">
          <cell r="B26" t="str">
            <v>Mohamed Atheef</v>
          </cell>
          <cell r="C26" t="str">
            <v>Listing In-Charge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B27" t="str">
            <v xml:space="preserve">MUHAMMAD ZAMAN YOUSAF_x000D_
</v>
          </cell>
          <cell r="C27" t="str">
            <v>Sales</v>
          </cell>
          <cell r="D27" t="str">
            <v xml:space="preserve">1062577_x000D_
</v>
          </cell>
          <cell r="E27" t="str">
            <v>EZJ00001062577</v>
          </cell>
          <cell r="F27" t="str">
            <v>Emirates NBD</v>
          </cell>
          <cell r="G27" t="str">
            <v/>
          </cell>
          <cell r="H27" t="str">
            <v>AE090260001014274034601</v>
          </cell>
          <cell r="I27" t="str">
            <v>302620122</v>
          </cell>
        </row>
        <row r="28">
          <cell r="B28" t="str">
            <v xml:space="preserve">NABEEL AHMED QURAISHI_x000D_
</v>
          </cell>
          <cell r="C28" t="str">
            <v>Sales</v>
          </cell>
          <cell r="D28" t="str">
            <v xml:space="preserve">1094367_x000D_
</v>
          </cell>
          <cell r="E28" t="str">
            <v>EZJ00001094367</v>
          </cell>
          <cell r="F28" t="str">
            <v>Emirates NBD</v>
          </cell>
          <cell r="G28" t="str">
            <v/>
          </cell>
          <cell r="H28" t="str">
            <v>AE050260001014194710401</v>
          </cell>
          <cell r="I28" t="str">
            <v>302620122</v>
          </cell>
        </row>
        <row r="29">
          <cell r="B29" t="str">
            <v>PRAMOD MANGLA YADAV</v>
          </cell>
          <cell r="C29" t="str">
            <v>Sales</v>
          </cell>
          <cell r="D29" t="str">
            <v>1136973</v>
          </cell>
          <cell r="E29" t="str">
            <v>EZJ00001136973</v>
          </cell>
          <cell r="F29" t="str">
            <v>Mashreq Bank</v>
          </cell>
          <cell r="G29" t="str">
            <v/>
          </cell>
          <cell r="H29" t="str">
            <v>AE240330000010795847620</v>
          </cell>
          <cell r="I29" t="str">
            <v>203320101</v>
          </cell>
        </row>
        <row r="30">
          <cell r="B30" t="str">
            <v>Sruthi Pillai</v>
          </cell>
          <cell r="C30" t="str">
            <v>Area Sales  Engineer - Abu Dhabi</v>
          </cell>
          <cell r="D30" t="str">
            <v/>
          </cell>
          <cell r="E30" t="str">
            <v/>
          </cell>
          <cell r="F30" t="str">
            <v>ADCB (UAE)</v>
          </cell>
          <cell r="G30" t="str">
            <v>Abudhabi Main</v>
          </cell>
          <cell r="H30" t="str">
            <v>AE300030010345698132001</v>
          </cell>
          <cell r="I30" t="str">
            <v>600310101</v>
          </cell>
        </row>
        <row r="31">
          <cell r="B31" t="str">
            <v>Syed Aziz Uddin</v>
          </cell>
          <cell r="C31" t="str">
            <v>Shipping In-Charge -Saudi</v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B32" t="str">
            <v>SYED GHOUSE AHMED SHAZAD</v>
          </cell>
          <cell r="C32" t="str">
            <v>Sales</v>
          </cell>
          <cell r="D32" t="str">
            <v xml:space="preserve">133250_x000D_
</v>
          </cell>
          <cell r="E32" t="str">
            <v>EZJ00000133250</v>
          </cell>
          <cell r="F32" t="str">
            <v>Mashreq Bank</v>
          </cell>
          <cell r="G32" t="str">
            <v/>
          </cell>
          <cell r="H32" t="str">
            <v>AE900330000010694756621</v>
          </cell>
          <cell r="I32" t="str">
            <v>203320101</v>
          </cell>
        </row>
        <row r="33">
          <cell r="B33" t="str">
            <v>Vaishak Mantodi Puthiyapurayil</v>
          </cell>
          <cell r="C33" t="str">
            <v>Area Sales  Engineer - Abu Dhabi</v>
          </cell>
          <cell r="D33" t="str">
            <v>58702448</v>
          </cell>
          <cell r="E33" t="str">
            <v>58702448</v>
          </cell>
          <cell r="F33" t="str">
            <v>Commercial Bank of Dubai (UAE)</v>
          </cell>
          <cell r="G33" t="str">
            <v>Dubai</v>
          </cell>
          <cell r="H33" t="str">
            <v>AE690230000001001559259</v>
          </cell>
          <cell r="I33" t="str">
            <v>102320150</v>
          </cell>
        </row>
        <row r="34">
          <cell r="B34" t="str">
            <v>Yadu Krishnan Kasaragod Radhakrishnan</v>
          </cell>
          <cell r="C34" t="str">
            <v>IT</v>
          </cell>
          <cell r="D34" t="str">
            <v>1304253</v>
          </cell>
          <cell r="E34" t="str">
            <v>EZJ00001304253</v>
          </cell>
          <cell r="F34" t="str">
            <v>Emirates NBD (UAE)</v>
          </cell>
          <cell r="G34" t="str">
            <v>Jebel Ali</v>
          </cell>
          <cell r="H34" t="str">
            <v>AE740260001015477494001</v>
          </cell>
          <cell r="I34" t="str">
            <v>202620103</v>
          </cell>
        </row>
        <row r="35">
          <cell r="B35" t="str">
            <v>Abdul Baseer Mohammed</v>
          </cell>
          <cell r="C35" t="str">
            <v>External Sales</v>
          </cell>
          <cell r="D35" t="str">
            <v>2269242752</v>
          </cell>
          <cell r="E35" t="str">
            <v>2269242752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</row>
        <row r="36">
          <cell r="B36" t="str">
            <v>ABDUL REHMAN SABIR</v>
          </cell>
          <cell r="C36" t="str">
            <v>Supply Chain</v>
          </cell>
          <cell r="D36" t="str">
            <v xml:space="preserve">1147761_x000D_
</v>
          </cell>
          <cell r="E36" t="str">
            <v>EZJ00001147761</v>
          </cell>
          <cell r="F36" t="str">
            <v>Emirates NBD</v>
          </cell>
          <cell r="G36" t="str">
            <v/>
          </cell>
          <cell r="H36" t="str">
            <v>AE080260001014568459301</v>
          </cell>
          <cell r="I36" t="str">
            <v>202620103</v>
          </cell>
        </row>
        <row r="37">
          <cell r="B37" t="str">
            <v xml:space="preserve">Akbar Hyderi Syed_x000D_
</v>
          </cell>
          <cell r="C37" t="str">
            <v>External Sales</v>
          </cell>
          <cell r="D37" t="str">
            <v>1063039</v>
          </cell>
          <cell r="E37" t="str">
            <v>EZJ00001063039</v>
          </cell>
          <cell r="F37" t="str">
            <v>Mashreq Bank</v>
          </cell>
          <cell r="G37" t="str">
            <v/>
          </cell>
          <cell r="H37" t="str">
            <v>AE850330000010795894149</v>
          </cell>
          <cell r="I37" t="str">
            <v>203320101</v>
          </cell>
        </row>
        <row r="38">
          <cell r="B38" t="str">
            <v>Ali Faizan</v>
          </cell>
          <cell r="C38" t="str">
            <v>External Sales</v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</row>
        <row r="39">
          <cell r="B39" t="str">
            <v>Amir Shaik</v>
          </cell>
          <cell r="C39" t="str">
            <v>Supply Chain</v>
          </cell>
          <cell r="D39" t="str">
            <v>1239020</v>
          </cell>
          <cell r="E39" t="str">
            <v>EZJ00001239020</v>
          </cell>
          <cell r="F39" t="str">
            <v>Mashreq Bank</v>
          </cell>
          <cell r="G39" t="str">
            <v>Khor Dubai</v>
          </cell>
          <cell r="H39" t="str">
            <v>AE870330000019100119209</v>
          </cell>
          <cell r="I39" t="str">
            <v>203320101</v>
          </cell>
        </row>
        <row r="40">
          <cell r="B40" t="str">
            <v>Arshad Hussain  Afridi</v>
          </cell>
          <cell r="C40" t="str">
            <v>Supply Chain</v>
          </cell>
          <cell r="D40" t="str">
            <v>1196440</v>
          </cell>
          <cell r="E40" t="str">
            <v>EZJ00001196440</v>
          </cell>
          <cell r="F40" t="str">
            <v>Dubai Islamic Bank</v>
          </cell>
          <cell r="G40" t="str">
            <v/>
          </cell>
          <cell r="H40" t="str">
            <v>AE340240016520054140601</v>
          </cell>
          <cell r="I40" t="str">
            <v>802420101</v>
          </cell>
        </row>
        <row r="41">
          <cell r="B41" t="str">
            <v>Arun Urban Dsilva</v>
          </cell>
          <cell r="C41" t="str">
            <v>Pressure Devision</v>
          </cell>
          <cell r="D41" t="str">
            <v>1176569</v>
          </cell>
          <cell r="E41" t="str">
            <v>EZJ00001176569</v>
          </cell>
          <cell r="F41" t="str">
            <v>RAK Bank (UAE)</v>
          </cell>
          <cell r="G41" t="str">
            <v>Dubai</v>
          </cell>
          <cell r="H41" t="str">
            <v>AE520400000662552245001</v>
          </cell>
          <cell r="I41" t="str">
            <v>104060106</v>
          </cell>
        </row>
        <row r="42">
          <cell r="B42" t="str">
            <v>BINDU KISHORE</v>
          </cell>
          <cell r="C42" t="str">
            <v>Finance Department</v>
          </cell>
          <cell r="D42" t="str">
            <v xml:space="preserve">1116877_x000D_
</v>
          </cell>
          <cell r="E42" t="str">
            <v>EZJ00001116877</v>
          </cell>
          <cell r="F42" t="str">
            <v>Mashreq Bank</v>
          </cell>
          <cell r="G42" t="str">
            <v/>
          </cell>
          <cell r="H42" t="str">
            <v>AE720330000010794327154</v>
          </cell>
          <cell r="I42" t="str">
            <v>203320101</v>
          </cell>
        </row>
        <row r="43">
          <cell r="B43" t="str">
            <v>Dattatray Dhondiram Patil</v>
          </cell>
          <cell r="C43" t="str">
            <v>Pressure Devision</v>
          </cell>
          <cell r="D43" t="str">
            <v>1217010</v>
          </cell>
          <cell r="E43" t="str">
            <v>EZJ00001217010</v>
          </cell>
          <cell r="F43" t="str">
            <v>Mashreq Bank</v>
          </cell>
          <cell r="G43" t="str">
            <v>Jebel Ali</v>
          </cell>
          <cell r="H43" t="str">
            <v>AE540330000019100090412</v>
          </cell>
          <cell r="I43" t="str">
            <v>203320101</v>
          </cell>
        </row>
        <row r="44">
          <cell r="B44" t="str">
            <v>Dennis Varkey George</v>
          </cell>
          <cell r="C44" t="str">
            <v>Supply Chain</v>
          </cell>
          <cell r="D44" t="str">
            <v>1004987</v>
          </cell>
          <cell r="E44" t="str">
            <v>EZJ00001004987</v>
          </cell>
          <cell r="F44" t="str">
            <v>Noor Islamic Bank</v>
          </cell>
          <cell r="G44" t="str">
            <v/>
          </cell>
          <cell r="H44" t="str">
            <v>AE840520000431501450016</v>
          </cell>
          <cell r="I44" t="str">
            <v>905220101</v>
          </cell>
        </row>
        <row r="45">
          <cell r="B45" t="str">
            <v>Divinlal Mikotu Thazhe</v>
          </cell>
          <cell r="C45" t="str">
            <v>Pressure Devision</v>
          </cell>
          <cell r="D45" t="str">
            <v>1225343</v>
          </cell>
          <cell r="E45" t="str">
            <v>EZJ00001225343</v>
          </cell>
          <cell r="F45" t="str">
            <v>HSBC Bank (UAE)</v>
          </cell>
          <cell r="G45" t="str">
            <v>Jebel Ali</v>
          </cell>
          <cell r="H45" t="str">
            <v>AE880200000036897460001</v>
          </cell>
          <cell r="I45" t="str">
            <v>302020120</v>
          </cell>
        </row>
        <row r="46">
          <cell r="B46" t="str">
            <v>Fayez  Mansoor Baluch</v>
          </cell>
          <cell r="C46" t="str">
            <v>Supply Chain</v>
          </cell>
          <cell r="D46" t="str">
            <v>1241071</v>
          </cell>
          <cell r="E46" t="str">
            <v>EZJ00001241071</v>
          </cell>
          <cell r="F46" t="str">
            <v>Emirates Islamic Bank</v>
          </cell>
          <cell r="G46" t="str">
            <v/>
          </cell>
          <cell r="H46" t="str">
            <v>AE720340000019027066001</v>
          </cell>
          <cell r="I46" t="str">
            <v>703420114</v>
          </cell>
        </row>
        <row r="47">
          <cell r="B47" t="str">
            <v>GANESH MADHUKAR SHINDE</v>
          </cell>
          <cell r="C47" t="str">
            <v>Pressure Devision</v>
          </cell>
          <cell r="D47" t="str">
            <v xml:space="preserve">1088160_x000D_
</v>
          </cell>
          <cell r="E47" t="str">
            <v>EZJ00001088160</v>
          </cell>
          <cell r="F47" t="str">
            <v>Mashreq Bank</v>
          </cell>
          <cell r="G47" t="str">
            <v/>
          </cell>
          <cell r="H47" t="str">
            <v>AE150330000019100007694</v>
          </cell>
          <cell r="I47" t="str">
            <v>203320101</v>
          </cell>
        </row>
        <row r="48">
          <cell r="B48" t="str">
            <v>Ijas Cheriya Thaithodath Katramvally</v>
          </cell>
          <cell r="C48" t="str">
            <v>Supply Chain</v>
          </cell>
          <cell r="D48" t="str">
            <v>1300911</v>
          </cell>
          <cell r="E48" t="str">
            <v>EZJ00001300911</v>
          </cell>
          <cell r="F48" t="str">
            <v>Emirates NBD (UAE)</v>
          </cell>
          <cell r="G48" t="str">
            <v>Najdha Street, Abudhabi,</v>
          </cell>
          <cell r="H48" t="str">
            <v>AE450260001014530063901</v>
          </cell>
          <cell r="I48" t="str">
            <v>202620103</v>
          </cell>
        </row>
        <row r="49">
          <cell r="B49" t="str">
            <v>JAYANT PARSHURAM PATIL</v>
          </cell>
          <cell r="C49" t="str">
            <v>Pressure Devision</v>
          </cell>
          <cell r="D49" t="str">
            <v xml:space="preserve">1132507_x000D_
</v>
          </cell>
          <cell r="E49" t="str">
            <v>EZJ00001132507</v>
          </cell>
          <cell r="F49" t="str">
            <v>Mashreq Bank</v>
          </cell>
          <cell r="G49" t="str">
            <v>Khor Dubai</v>
          </cell>
          <cell r="H49" t="str">
            <v>AE260330000019100004198</v>
          </cell>
          <cell r="I49" t="str">
            <v>203320101</v>
          </cell>
        </row>
        <row r="50">
          <cell r="B50" t="str">
            <v>JOHNSON LOBO</v>
          </cell>
          <cell r="C50" t="str">
            <v>Finance Department</v>
          </cell>
          <cell r="D50" t="str">
            <v>179030</v>
          </cell>
          <cell r="E50" t="str">
            <v>EZJ00000179030</v>
          </cell>
          <cell r="F50" t="str">
            <v>Mashreq Bank</v>
          </cell>
          <cell r="G50" t="str">
            <v xml:space="preserve">Jebel Ali FZE_x000D_
</v>
          </cell>
          <cell r="H50" t="str">
            <v>AE250330000019100078324</v>
          </cell>
          <cell r="I50" t="str">
            <v>203320101</v>
          </cell>
        </row>
        <row r="51">
          <cell r="B51" t="str">
            <v>Kishor Old</v>
          </cell>
          <cell r="C51" t="str">
            <v>Pressure Devision</v>
          </cell>
          <cell r="D51" t="str">
            <v>1226331</v>
          </cell>
          <cell r="E51" t="str">
            <v>EZJ00001226331</v>
          </cell>
          <cell r="F51" t="str">
            <v>Mashre Bank</v>
          </cell>
          <cell r="G51" t="str">
            <v>Jebel Ali Free Zone</v>
          </cell>
          <cell r="H51" t="str">
            <v>AE950330000019100109171</v>
          </cell>
          <cell r="I51" t="str">
            <v>203320101</v>
          </cell>
        </row>
        <row r="52">
          <cell r="B52" t="str">
            <v>Kunal Matre</v>
          </cell>
          <cell r="C52" t="str">
            <v>Admin Department</v>
          </cell>
          <cell r="D52" t="str">
            <v>1308911</v>
          </cell>
          <cell r="E52" t="str">
            <v>EZJ00001308911</v>
          </cell>
          <cell r="F52" t="str">
            <v>HSBC Bank (UAE)</v>
          </cell>
          <cell r="G52" t="str">
            <v>Jebel Ali</v>
          </cell>
          <cell r="H52" t="str">
            <v>AE940200000036897437001</v>
          </cell>
          <cell r="I52" t="str">
            <v>302020120</v>
          </cell>
        </row>
        <row r="53">
          <cell r="B53" t="str">
            <v>LANCY SERRAO</v>
          </cell>
          <cell r="C53" t="str">
            <v>Admin Department</v>
          </cell>
          <cell r="D53" t="str">
            <v xml:space="preserve">77649_x000D_
</v>
          </cell>
          <cell r="E53" t="str">
            <v>EZJ00000077649</v>
          </cell>
          <cell r="F53" t="str">
            <v>Emirates NBD</v>
          </cell>
          <cell r="G53" t="str">
            <v/>
          </cell>
          <cell r="H53" t="str">
            <v>AE790260001011062138301</v>
          </cell>
          <cell r="I53" t="str">
            <v>302620122</v>
          </cell>
        </row>
        <row r="54">
          <cell r="B54" t="str">
            <v>Ma Joana Gutierrez</v>
          </cell>
          <cell r="C54" t="str">
            <v>Admin Department</v>
          </cell>
          <cell r="D54" t="str">
            <v>1245265</v>
          </cell>
          <cell r="E54" t="str">
            <v>EZJ00001245265</v>
          </cell>
          <cell r="F54" t="str">
            <v>Mashreq Bank</v>
          </cell>
          <cell r="G54" t="str">
            <v/>
          </cell>
          <cell r="H54" t="str">
            <v>AE090330000019100153011</v>
          </cell>
          <cell r="I54" t="str">
            <v>203320101</v>
          </cell>
        </row>
        <row r="55">
          <cell r="B55" t="str">
            <v>Mangesh Kashinath Taware</v>
          </cell>
          <cell r="C55" t="str">
            <v>Pressure Devision</v>
          </cell>
          <cell r="D55" t="str">
            <v>1304254</v>
          </cell>
          <cell r="E55" t="str">
            <v>EZJ00001304254</v>
          </cell>
          <cell r="F55" t="str">
            <v>HSBC Bank (UAE)</v>
          </cell>
          <cell r="G55" t="str">
            <v>Dubai</v>
          </cell>
          <cell r="H55" t="str">
            <v>AE610200000037065422001</v>
          </cell>
          <cell r="I55" t="str">
            <v>302020120</v>
          </cell>
        </row>
        <row r="56">
          <cell r="B56" t="str">
            <v>Mansi Kamlesh Damani</v>
          </cell>
          <cell r="C56" t="str">
            <v>Internal Sales</v>
          </cell>
          <cell r="D56" t="str">
            <v>1253177</v>
          </cell>
          <cell r="E56" t="str">
            <v>EZJ00001253177</v>
          </cell>
          <cell r="F56" t="str">
            <v>Emirates NBD</v>
          </cell>
          <cell r="G56" t="str">
            <v>Jebel Ali Free Zone, Jebel Ali.</v>
          </cell>
          <cell r="H56" t="str">
            <v>AE290260001015189925701</v>
          </cell>
          <cell r="I56" t="str">
            <v>202620103</v>
          </cell>
        </row>
        <row r="57">
          <cell r="B57" t="str">
            <v>MD ZAHID AKHTAR</v>
          </cell>
          <cell r="C57" t="str">
            <v>Internal Sales</v>
          </cell>
          <cell r="D57" t="str">
            <v>1204052</v>
          </cell>
          <cell r="E57" t="str">
            <v>EZJ00001204052</v>
          </cell>
          <cell r="F57" t="str">
            <v>Mashreq Bank</v>
          </cell>
          <cell r="G57" t="str">
            <v>Khor Dubai</v>
          </cell>
          <cell r="H57" t="str">
            <v>AE880330000019100066423</v>
          </cell>
          <cell r="I57" t="str">
            <v>203320101</v>
          </cell>
        </row>
        <row r="58">
          <cell r="B58" t="str">
            <v>Mohammad Hussain</v>
          </cell>
          <cell r="C58" t="str">
            <v>Temperature Division</v>
          </cell>
          <cell r="D58" t="str">
            <v>1233631</v>
          </cell>
          <cell r="E58" t="str">
            <v>EZJ00001233631</v>
          </cell>
          <cell r="F58" t="str">
            <v>Emirates NBD (UAE)</v>
          </cell>
          <cell r="G58" t="str">
            <v>Jebel Ali Free Zone</v>
          </cell>
          <cell r="H58" t="str">
            <v>AE460260001015276924501</v>
          </cell>
          <cell r="I58" t="str">
            <v>202620103</v>
          </cell>
        </row>
        <row r="59">
          <cell r="B59" t="str">
            <v>MOHAMMAD MAHTAB ALAM</v>
          </cell>
          <cell r="C59" t="str">
            <v>Temperature Division</v>
          </cell>
          <cell r="D59" t="str">
            <v xml:space="preserve">1133280_x000D_
</v>
          </cell>
          <cell r="E59" t="str">
            <v>EZJ00001133280</v>
          </cell>
          <cell r="F59" t="str">
            <v>Emirates NBD</v>
          </cell>
          <cell r="G59" t="str">
            <v/>
          </cell>
          <cell r="H59" t="str">
            <v>AE290260001014446692301</v>
          </cell>
          <cell r="I59" t="str">
            <v>202620103</v>
          </cell>
        </row>
        <row r="60">
          <cell r="B60" t="str">
            <v>Mohammad Niyazul Haque</v>
          </cell>
          <cell r="C60" t="str">
            <v>Temperature Division</v>
          </cell>
          <cell r="D60" t="str">
            <v>1352777</v>
          </cell>
          <cell r="E60" t="str">
            <v>EZJ00001352777</v>
          </cell>
          <cell r="F60" t="str">
            <v>Emirates NBD (UAE)</v>
          </cell>
          <cell r="G60" t="str">
            <v>Jebel Ali Free Zone</v>
          </cell>
          <cell r="H60" t="str">
            <v xml:space="preserve">AE160260001015779819601_x000D_
</v>
          </cell>
          <cell r="I60" t="str">
            <v>202620103</v>
          </cell>
        </row>
        <row r="61">
          <cell r="B61" t="str">
            <v>MOHAMMAD SHIBLI KHAN</v>
          </cell>
          <cell r="C61" t="str">
            <v>Temperature Division</v>
          </cell>
          <cell r="D61" t="str">
            <v xml:space="preserve">1132431_x000D_
</v>
          </cell>
          <cell r="E61" t="str">
            <v>EZJ00001132431</v>
          </cell>
          <cell r="F61" t="str">
            <v>Mashreq Bank</v>
          </cell>
          <cell r="G61" t="str">
            <v/>
          </cell>
          <cell r="H61" t="str">
            <v>AE580330000019100063568</v>
          </cell>
          <cell r="I61" t="str">
            <v>203320101</v>
          </cell>
        </row>
        <row r="62">
          <cell r="B62" t="str">
            <v>Mohammed Imran Ali</v>
          </cell>
          <cell r="C62" t="str">
            <v>External Sales</v>
          </cell>
          <cell r="D62" t="str">
            <v xml:space="preserve">1138881_x000D_
</v>
          </cell>
          <cell r="E62" t="str">
            <v>EZJ00001138881</v>
          </cell>
          <cell r="F62" t="str">
            <v>ADCB</v>
          </cell>
          <cell r="G62" t="str">
            <v/>
          </cell>
          <cell r="H62" t="str">
            <v xml:space="preserve">AE590030000959991132001_x000D_
</v>
          </cell>
          <cell r="I62" t="str">
            <v xml:space="preserve">600310101_x000D_
</v>
          </cell>
        </row>
        <row r="63">
          <cell r="B63" t="str">
            <v>Mohammed Khaiz Kaleem</v>
          </cell>
          <cell r="C63" t="str">
            <v>External Sales</v>
          </cell>
          <cell r="D63" t="str">
            <v>1168859</v>
          </cell>
          <cell r="E63" t="str">
            <v>EZJ00001168859</v>
          </cell>
          <cell r="F63" t="str">
            <v>Mashreq Bank</v>
          </cell>
          <cell r="G63" t="str">
            <v>BRANCH - JEBEL ALI</v>
          </cell>
          <cell r="H63" t="str">
            <v>AE620330000019100015190</v>
          </cell>
          <cell r="I63" t="str">
            <v>203320101</v>
          </cell>
        </row>
        <row r="64">
          <cell r="B64" t="str">
            <v xml:space="preserve">MOTIUR RAHMAN_x000D_
</v>
          </cell>
          <cell r="C64" t="str">
            <v>Temperature Division</v>
          </cell>
          <cell r="D64" t="str">
            <v xml:space="preserve">1083835_x000D_
</v>
          </cell>
          <cell r="E64" t="str">
            <v>EZJ00001083835</v>
          </cell>
          <cell r="F64" t="str">
            <v>Emirates NBD</v>
          </cell>
          <cell r="G64" t="str">
            <v/>
          </cell>
          <cell r="H64" t="str">
            <v>AE910260001014097416301</v>
          </cell>
          <cell r="I64" t="str">
            <v>302620122</v>
          </cell>
        </row>
        <row r="65">
          <cell r="B65" t="str">
            <v>Muhammad Salman</v>
          </cell>
          <cell r="C65" t="str">
            <v>External Sales</v>
          </cell>
          <cell r="D65" t="str">
            <v>1307458</v>
          </cell>
          <cell r="E65" t="str">
            <v>EZJ00001307458</v>
          </cell>
          <cell r="F65" t="str">
            <v>HSBC Bank (UAE)</v>
          </cell>
          <cell r="G65" t="str">
            <v>Dubai</v>
          </cell>
          <cell r="H65" t="str">
            <v>AE720200000037072477001</v>
          </cell>
          <cell r="I65" t="str">
            <v>302020120</v>
          </cell>
        </row>
        <row r="66">
          <cell r="B66" t="str">
            <v>MURTUZA ALAM</v>
          </cell>
          <cell r="C66" t="str">
            <v>Temperature Division</v>
          </cell>
          <cell r="D66" t="str">
            <v>1197900</v>
          </cell>
          <cell r="E66" t="str">
            <v>EZJ00001197900</v>
          </cell>
          <cell r="F66" t="str">
            <v>Emirates NBD</v>
          </cell>
          <cell r="G66" t="str">
            <v>Jebel Ali FZE</v>
          </cell>
          <cell r="H66" t="str">
            <v>AE060260001015012051201</v>
          </cell>
          <cell r="I66" t="str">
            <v>302620122</v>
          </cell>
        </row>
        <row r="67">
          <cell r="B67" t="str">
            <v>Omkar Ajit Parkar</v>
          </cell>
          <cell r="C67" t="str">
            <v>Pressure Devision</v>
          </cell>
          <cell r="D67" t="str">
            <v>1308996</v>
          </cell>
          <cell r="E67" t="str">
            <v>EZJ00001308996</v>
          </cell>
          <cell r="F67" t="str">
            <v>Emirates NBD (UAE)</v>
          </cell>
          <cell r="G67" t="str">
            <v>Jebel Ali</v>
          </cell>
          <cell r="H67" t="str">
            <v>AE830260001015514135201</v>
          </cell>
          <cell r="I67" t="str">
            <v>202620103</v>
          </cell>
        </row>
        <row r="68">
          <cell r="B68" t="str">
            <v>Peer Baksh</v>
          </cell>
          <cell r="C68" t="str">
            <v>Temperature Division</v>
          </cell>
          <cell r="D68" t="str">
            <v>1211332</v>
          </cell>
          <cell r="E68" t="str">
            <v>EZJ00001211332</v>
          </cell>
          <cell r="F68" t="str">
            <v>RAK Bank (UAE)</v>
          </cell>
          <cell r="G68" t="str">
            <v>Jebel Ali</v>
          </cell>
          <cell r="H68" t="str">
            <v>AE210400000662548597001</v>
          </cell>
          <cell r="I68" t="str">
            <v>104060106</v>
          </cell>
        </row>
        <row r="69">
          <cell r="B69" t="str">
            <v>Priti Narayan Mahajan</v>
          </cell>
          <cell r="C69" t="str">
            <v>Pressure Devision</v>
          </cell>
          <cell r="D69" t="str">
            <v>1217921</v>
          </cell>
          <cell r="E69" t="str">
            <v>EZJ00001217921</v>
          </cell>
          <cell r="F69" t="str">
            <v>Mashreq Bank</v>
          </cell>
          <cell r="G69" t="str">
            <v>Jebel Ali Branch</v>
          </cell>
          <cell r="H69" t="str">
            <v>AE650330000019100090408</v>
          </cell>
          <cell r="I69" t="str">
            <v>203320101</v>
          </cell>
        </row>
        <row r="70">
          <cell r="B70" t="str">
            <v>Ranjit Kumar</v>
          </cell>
          <cell r="C70" t="str">
            <v>Temperature Division</v>
          </cell>
          <cell r="D70" t="str">
            <v>1338215</v>
          </cell>
          <cell r="E70" t="str">
            <v>EZJ00001338215</v>
          </cell>
          <cell r="F70" t="str">
            <v>HSBC Bank (UAE)</v>
          </cell>
          <cell r="G70" t="str">
            <v>Jebel Ali, Dubai, UAE</v>
          </cell>
          <cell r="H70" t="str">
            <v>AE100200000037135118001</v>
          </cell>
          <cell r="I70" t="str">
            <v>302020120</v>
          </cell>
        </row>
        <row r="71">
          <cell r="B71" t="str">
            <v>Reema Riyaz</v>
          </cell>
          <cell r="C71" t="str">
            <v>Internal Sales</v>
          </cell>
          <cell r="D71" t="str">
            <v>1167572</v>
          </cell>
          <cell r="E71" t="str">
            <v>EZJ00001167572</v>
          </cell>
          <cell r="F71" t="str">
            <v>Mashreq Bank</v>
          </cell>
          <cell r="G71" t="str">
            <v>Jebel Ali</v>
          </cell>
          <cell r="H71" t="str">
            <v>AE840330000019100011302</v>
          </cell>
          <cell r="I71" t="str">
            <v>203320101</v>
          </cell>
        </row>
        <row r="72">
          <cell r="B72" t="str">
            <v>Samdani Hasan Siddiqui</v>
          </cell>
          <cell r="C72" t="str">
            <v>External Sales</v>
          </cell>
          <cell r="D72" t="str">
            <v>1338758</v>
          </cell>
          <cell r="E72" t="str">
            <v>EZJ00001338758</v>
          </cell>
          <cell r="F72" t="str">
            <v>Emirates NBD Bank</v>
          </cell>
          <cell r="G72" t="str">
            <v/>
          </cell>
          <cell r="H72" t="str">
            <v>AE310260001015775513501</v>
          </cell>
          <cell r="I72" t="str">
            <v>202620103</v>
          </cell>
        </row>
        <row r="73">
          <cell r="B73" t="str">
            <v>Sameer Shabbir</v>
          </cell>
          <cell r="C73" t="str">
            <v>External Sales</v>
          </cell>
          <cell r="D73" t="str">
            <v>28435644346</v>
          </cell>
          <cell r="E73" t="str">
            <v>28435644346</v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</row>
        <row r="74">
          <cell r="B74" t="str">
            <v>Sandhya Aravind</v>
          </cell>
          <cell r="C74" t="str">
            <v>Internal Sales</v>
          </cell>
          <cell r="D74" t="str">
            <v>1191646</v>
          </cell>
          <cell r="E74" t="str">
            <v>EZJ00001191646</v>
          </cell>
          <cell r="F74" t="str">
            <v>Mashreq Bank</v>
          </cell>
          <cell r="G74" t="str">
            <v>Khor Dubai</v>
          </cell>
          <cell r="H74" t="str">
            <v>AE980330000019100046067</v>
          </cell>
          <cell r="I74" t="str">
            <v>203320101</v>
          </cell>
        </row>
        <row r="75">
          <cell r="B75" t="str">
            <v>Sangeetha Rajesha</v>
          </cell>
          <cell r="C75" t="str">
            <v>Finance Department</v>
          </cell>
          <cell r="D75" t="str">
            <v>1205535</v>
          </cell>
          <cell r="E75" t="str">
            <v>EZJ00001205535</v>
          </cell>
          <cell r="F75" t="str">
            <v>Mashreq Bank</v>
          </cell>
          <cell r="G75" t="str">
            <v/>
          </cell>
          <cell r="H75" t="str">
            <v>AE110330000019100078479</v>
          </cell>
          <cell r="I75" t="str">
            <v>203320101</v>
          </cell>
        </row>
        <row r="76">
          <cell r="B76" t="str">
            <v>SANKARA NARAYANAN MANI</v>
          </cell>
          <cell r="C76" t="str">
            <v>Finance Department</v>
          </cell>
          <cell r="D76" t="str">
            <v>1032356</v>
          </cell>
          <cell r="E76" t="str">
            <v>EZJ00001032356</v>
          </cell>
          <cell r="F76" t="str">
            <v>Citibank</v>
          </cell>
          <cell r="G76" t="str">
            <v>Dubai Main Branch</v>
          </cell>
          <cell r="H76" t="str">
            <v>AE570210000001101665733</v>
          </cell>
          <cell r="I76" t="str">
            <v>102120101</v>
          </cell>
        </row>
        <row r="77">
          <cell r="B77" t="str">
            <v xml:space="preserve">SANTOSH GHAWATE_x000D_
</v>
          </cell>
          <cell r="C77" t="str">
            <v>Pressure Devision</v>
          </cell>
          <cell r="D77" t="str">
            <v>1298428</v>
          </cell>
          <cell r="E77" t="str">
            <v>EZJ00001298428</v>
          </cell>
          <cell r="F77" t="str">
            <v>HSBC Bank (UAE)</v>
          </cell>
          <cell r="G77" t="str">
            <v>Burdubai, Dubai</v>
          </cell>
          <cell r="H77" t="str">
            <v>AE210200000022686166001</v>
          </cell>
          <cell r="I77" t="str">
            <v>302020120</v>
          </cell>
        </row>
        <row r="78">
          <cell r="B78" t="str">
            <v>Satyadeep</v>
          </cell>
          <cell r="C78" t="str">
            <v>Finance Department</v>
          </cell>
          <cell r="D78" t="str">
            <v>1245100</v>
          </cell>
          <cell r="E78" t="str">
            <v>EZJ00001245100</v>
          </cell>
          <cell r="F78" t="str">
            <v>Mashreq Bank</v>
          </cell>
          <cell r="G78" t="str">
            <v/>
          </cell>
          <cell r="H78" t="str">
            <v>AE970330000019100126110</v>
          </cell>
          <cell r="I78" t="str">
            <v>203320101</v>
          </cell>
        </row>
        <row r="79">
          <cell r="B79" t="str">
            <v>Shabbir Alam</v>
          </cell>
          <cell r="C79" t="str">
            <v>Temperature Division</v>
          </cell>
          <cell r="D79" t="str">
            <v>1217229</v>
          </cell>
          <cell r="E79" t="str">
            <v>EZJ00001217229</v>
          </cell>
          <cell r="F79" t="str">
            <v>Emirates NBD</v>
          </cell>
          <cell r="G79" t="str">
            <v>Jebel Ali Free Zone</v>
          </cell>
          <cell r="H79" t="str">
            <v>AE870260001015257383501</v>
          </cell>
          <cell r="I79" t="str">
            <v>202620103</v>
          </cell>
        </row>
        <row r="80">
          <cell r="B80" t="str">
            <v>Shamshad Khan</v>
          </cell>
          <cell r="C80" t="str">
            <v>Temperature Division</v>
          </cell>
          <cell r="D80" t="str">
            <v>1307937</v>
          </cell>
          <cell r="E80" t="str">
            <v>EZJ00001307937</v>
          </cell>
          <cell r="F80" t="str">
            <v>HSBC Bank (UAE)</v>
          </cell>
          <cell r="G80" t="str">
            <v>Jebel Ali</v>
          </cell>
          <cell r="H80" t="str">
            <v>AE580200000036897478001</v>
          </cell>
          <cell r="I80" t="str">
            <v>302020120</v>
          </cell>
        </row>
        <row r="81">
          <cell r="B81" t="str">
            <v>SOHAIB ABBAS CHEEMA</v>
          </cell>
          <cell r="C81" t="str">
            <v>Supply Chain</v>
          </cell>
          <cell r="D81" t="str">
            <v>189901</v>
          </cell>
          <cell r="E81" t="str">
            <v>EZJ00000189901</v>
          </cell>
          <cell r="F81" t="str">
            <v>Mashreq Bank</v>
          </cell>
          <cell r="G81" t="str">
            <v/>
          </cell>
          <cell r="H81" t="str">
            <v>AE460330000019100118589</v>
          </cell>
          <cell r="I81" t="str">
            <v>203320101</v>
          </cell>
        </row>
        <row r="82">
          <cell r="B82" t="str">
            <v>SREEMOD OTHAYOTH</v>
          </cell>
          <cell r="C82" t="str">
            <v>Temperature Division</v>
          </cell>
          <cell r="D82" t="str">
            <v>1175330</v>
          </cell>
          <cell r="E82" t="str">
            <v>EZJ00001175330</v>
          </cell>
          <cell r="F82" t="str">
            <v>Mashreq Bank</v>
          </cell>
          <cell r="G82" t="str">
            <v/>
          </cell>
          <cell r="H82" t="str">
            <v>AE460330000019100027894</v>
          </cell>
          <cell r="I82" t="str">
            <v>203320101</v>
          </cell>
        </row>
        <row r="83">
          <cell r="B83" t="str">
            <v>SUJIT JANARDHAN SALIAN</v>
          </cell>
          <cell r="C83" t="str">
            <v>Admin Department</v>
          </cell>
          <cell r="D83" t="str">
            <v xml:space="preserve">74190_x000D_
</v>
          </cell>
          <cell r="E83" t="str">
            <v>EZJ00000074190</v>
          </cell>
          <cell r="F83" t="str">
            <v>HSBC Bank (UAE)</v>
          </cell>
          <cell r="G83" t="str">
            <v>Jebel Ali</v>
          </cell>
          <cell r="H83" t="str">
            <v>AE750200000036897429001</v>
          </cell>
          <cell r="I83" t="str">
            <v>302020120</v>
          </cell>
        </row>
        <row r="84">
          <cell r="B84" t="str">
            <v>SUMIT DINESH KUMAR</v>
          </cell>
          <cell r="C84" t="str">
            <v>Temperature Division</v>
          </cell>
          <cell r="D84" t="str">
            <v>1264837</v>
          </cell>
          <cell r="E84" t="str">
            <v>EZJ00001264837</v>
          </cell>
          <cell r="F84" t="str">
            <v>Mashreq Bank (UAE)</v>
          </cell>
          <cell r="G84" t="str">
            <v>Jebel Ali, Dubai</v>
          </cell>
          <cell r="H84" t="str">
            <v>AE470330000019100186083</v>
          </cell>
          <cell r="I84" t="str">
            <v>203320101</v>
          </cell>
        </row>
        <row r="85">
          <cell r="B85" t="str">
            <v>SUNIL KUMAR</v>
          </cell>
          <cell r="C85" t="str">
            <v>Temperature Division</v>
          </cell>
          <cell r="D85" t="str">
            <v>1209422</v>
          </cell>
          <cell r="E85" t="str">
            <v>EZJ00001209422</v>
          </cell>
          <cell r="F85" t="str">
            <v>Mashreq Bank</v>
          </cell>
          <cell r="G85" t="str">
            <v>Jebel Ali Free Zone</v>
          </cell>
          <cell r="H85" t="str">
            <v>AE670330000019100073106</v>
          </cell>
          <cell r="I85" t="str">
            <v>203320101</v>
          </cell>
        </row>
        <row r="86">
          <cell r="B86" t="str">
            <v>SYED ARSHADUL HASEN</v>
          </cell>
          <cell r="C86" t="str">
            <v>Temperature Division</v>
          </cell>
          <cell r="D86" t="str">
            <v>1050581</v>
          </cell>
          <cell r="E86" t="str">
            <v>EZJ00001050581</v>
          </cell>
          <cell r="F86" t="str">
            <v>Emirates NBD</v>
          </cell>
          <cell r="G86" t="str">
            <v/>
          </cell>
          <cell r="H86" t="str">
            <v>AE020260001102500767101</v>
          </cell>
          <cell r="I86" t="str">
            <v>202620103</v>
          </cell>
        </row>
        <row r="87">
          <cell r="B87" t="str">
            <v>Syed Ruwaiz Kamal</v>
          </cell>
          <cell r="C87" t="str">
            <v>External Sales</v>
          </cell>
          <cell r="D87" t="str">
            <v>1322645</v>
          </cell>
          <cell r="E87" t="str">
            <v>EZJ00001322645</v>
          </cell>
          <cell r="F87" t="str">
            <v>Emirates NBD (UAE)</v>
          </cell>
          <cell r="G87" t="str">
            <v>Dubai</v>
          </cell>
          <cell r="H87" t="str">
            <v>AE580260001015612644001</v>
          </cell>
          <cell r="I87" t="str">
            <v>202620103</v>
          </cell>
        </row>
        <row r="88">
          <cell r="B88" t="str">
            <v>Tabrazullah Chanda Saheb</v>
          </cell>
          <cell r="C88" t="str">
            <v>External Sales</v>
          </cell>
          <cell r="D88" t="str">
            <v xml:space="preserve">27935604025_x000D_
</v>
          </cell>
          <cell r="E88" t="str">
            <v>279060309588</v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</row>
        <row r="89">
          <cell r="B89" t="str">
            <v>TINO REPPE</v>
          </cell>
          <cell r="C89" t="str">
            <v>Admin Department</v>
          </cell>
          <cell r="D89" t="str">
            <v>183158</v>
          </cell>
          <cell r="E89" t="str">
            <v>EZJ00000183158</v>
          </cell>
          <cell r="F89" t="str">
            <v>Citibank</v>
          </cell>
          <cell r="G89" t="str">
            <v>Main Branch, Dubai</v>
          </cell>
          <cell r="H89" t="str">
            <v>AE830210000004102262101</v>
          </cell>
          <cell r="I89" t="str">
            <v>102120101</v>
          </cell>
        </row>
        <row r="90">
          <cell r="B90" t="str">
            <v>Vibhavari Palande</v>
          </cell>
          <cell r="C90" t="str">
            <v>Internal Sales</v>
          </cell>
          <cell r="D90" t="str">
            <v>1250722</v>
          </cell>
          <cell r="E90" t="str">
            <v>EZJ00001250722</v>
          </cell>
          <cell r="F90" t="str">
            <v>Mashreq</v>
          </cell>
          <cell r="G90" t="str">
            <v>Dubai</v>
          </cell>
          <cell r="H90" t="str">
            <v>AE730330000019100137115</v>
          </cell>
          <cell r="I90" t="str">
            <v>203320101</v>
          </cell>
        </row>
        <row r="91">
          <cell r="B91" t="str">
            <v xml:space="preserve">VINESH JANARDAN BHOGTE_x000D_
</v>
          </cell>
          <cell r="C91" t="str">
            <v>Pressure Devision</v>
          </cell>
          <cell r="D91" t="str">
            <v>1218701</v>
          </cell>
          <cell r="E91" t="str">
            <v>EZJ00001218701</v>
          </cell>
          <cell r="F91" t="str">
            <v>Mashreq Bank (UAE)</v>
          </cell>
          <cell r="G91" t="str">
            <v>Dubai</v>
          </cell>
          <cell r="H91" t="str">
            <v>AE840330000019100182313</v>
          </cell>
          <cell r="I91" t="str">
            <v>203320101</v>
          </cell>
        </row>
        <row r="92">
          <cell r="B92" t="str">
            <v>Vivek Ravi Menon</v>
          </cell>
          <cell r="C92" t="str">
            <v>External Sales</v>
          </cell>
          <cell r="D92" t="str">
            <v>1305908</v>
          </cell>
          <cell r="E92" t="str">
            <v>EZJ00001305908</v>
          </cell>
          <cell r="F92" t="str">
            <v>Emirates NBD (UAE)</v>
          </cell>
          <cell r="G92" t="str">
            <v>Dubai</v>
          </cell>
          <cell r="H92" t="str">
            <v>AE270260001015521308001</v>
          </cell>
          <cell r="I92" t="str">
            <v>202620103</v>
          </cell>
        </row>
        <row r="93">
          <cell r="B93" t="str">
            <v>Yousuf Abdus Salam</v>
          </cell>
          <cell r="C93" t="str">
            <v>External Sales</v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</row>
        <row r="94">
          <cell r="B94" t="str">
            <v>ZEYAUL HAQUE</v>
          </cell>
          <cell r="C94" t="str">
            <v>Temperature Division</v>
          </cell>
          <cell r="D94" t="str">
            <v xml:space="preserve">137603_x000D_
</v>
          </cell>
          <cell r="E94" t="str">
            <v>EZJ00000137603</v>
          </cell>
          <cell r="F94" t="str">
            <v>Mashreq Bank</v>
          </cell>
          <cell r="G94" t="str">
            <v>Khor Dubai, Dubai</v>
          </cell>
          <cell r="H94" t="str">
            <v>AE290330000019100079319</v>
          </cell>
          <cell r="I94" t="str">
            <v>203320101</v>
          </cell>
        </row>
        <row r="95">
          <cell r="B95" t="str">
            <v>Abid Ali</v>
          </cell>
          <cell r="C95" t="str">
            <v>Internal Sales - Level</v>
          </cell>
          <cell r="D95" t="str">
            <v>1328635</v>
          </cell>
          <cell r="E95" t="str">
            <v>EZJ00001328635</v>
          </cell>
          <cell r="F95" t="str">
            <v>Emirates NBD</v>
          </cell>
          <cell r="G95" t="str">
            <v>Jebel Ali Free Zone</v>
          </cell>
          <cell r="H95" t="str">
            <v>AE120260001014854577801</v>
          </cell>
          <cell r="I95" t="str">
            <v>202620103</v>
          </cell>
        </row>
        <row r="96">
          <cell r="B96" t="str">
            <v>Akram Hussaini Syed</v>
          </cell>
          <cell r="C96" t="str">
            <v>Internal Sales - EPC</v>
          </cell>
          <cell r="D96" t="str">
            <v>1220780</v>
          </cell>
          <cell r="E96" t="str">
            <v>EZJ00001220780</v>
          </cell>
          <cell r="F96" t="str">
            <v>Emirates NBD</v>
          </cell>
          <cell r="G96" t="str">
            <v/>
          </cell>
          <cell r="H96" t="str">
            <v>AE820260001015012044401</v>
          </cell>
          <cell r="I96" t="str">
            <v>202620103</v>
          </cell>
        </row>
        <row r="97">
          <cell r="B97" t="str">
            <v>Amar Ashley Misquitta</v>
          </cell>
          <cell r="C97" t="str">
            <v>Human Resources</v>
          </cell>
          <cell r="D97" t="str">
            <v xml:space="preserve">181417_x000D_
</v>
          </cell>
          <cell r="E97" t="str">
            <v>EZJ00000181417</v>
          </cell>
          <cell r="F97" t="str">
            <v>Emirates NBD</v>
          </cell>
          <cell r="G97" t="str">
            <v/>
          </cell>
          <cell r="H97" t="str">
            <v>AE630260001012268918402</v>
          </cell>
          <cell r="I97" t="str">
            <v>202620103</v>
          </cell>
        </row>
        <row r="98">
          <cell r="B98" t="str">
            <v>Anam Hussain Kolkar</v>
          </cell>
          <cell r="C98" t="str">
            <v>Internal Sales - MRO</v>
          </cell>
          <cell r="D98" t="str">
            <v>1307923</v>
          </cell>
          <cell r="E98" t="str">
            <v>EZJ00001307923</v>
          </cell>
          <cell r="F98" t="str">
            <v>Emirates NBD (UAE)</v>
          </cell>
          <cell r="G98" t="str">
            <v>Jebel Ali Branch</v>
          </cell>
          <cell r="H98" t="str">
            <v>AE660260001015508170201</v>
          </cell>
          <cell r="I98" t="str">
            <v>202620103</v>
          </cell>
        </row>
        <row r="99">
          <cell r="B99" t="str">
            <v>BHARATH KUMAR KAKKADATH MADOM KRISHNAN</v>
          </cell>
          <cell r="C99" t="str">
            <v>Stores</v>
          </cell>
          <cell r="D99" t="str">
            <v xml:space="preserve">1092857_x000D_
</v>
          </cell>
          <cell r="E99" t="str">
            <v>EZJ00001092857</v>
          </cell>
          <cell r="F99" t="str">
            <v>Mashreq Bank</v>
          </cell>
          <cell r="G99" t="str">
            <v/>
          </cell>
          <cell r="H99" t="str">
            <v>AE560330000010794720971</v>
          </cell>
          <cell r="I99" t="str">
            <v>203320101</v>
          </cell>
        </row>
        <row r="100">
          <cell r="B100" t="str">
            <v>BIPIN NAIR</v>
          </cell>
          <cell r="C100" t="str">
            <v>Calibration</v>
          </cell>
          <cell r="D100" t="str">
            <v xml:space="preserve">1141534_x000D_
</v>
          </cell>
          <cell r="E100" t="str">
            <v>EZJ00001141534</v>
          </cell>
          <cell r="F100" t="str">
            <v>Emirates NBD</v>
          </cell>
          <cell r="G100" t="str">
            <v/>
          </cell>
          <cell r="H100" t="str">
            <v>AE160260001011162134601</v>
          </cell>
          <cell r="I100" t="str">
            <v>202620103</v>
          </cell>
        </row>
        <row r="101">
          <cell r="B101" t="str">
            <v xml:space="preserve">ELIZABETH KURIEN_x000D_
</v>
          </cell>
          <cell r="C101" t="str">
            <v>Calibration</v>
          </cell>
          <cell r="D101" t="str">
            <v xml:space="preserve">1141487_x000D_
</v>
          </cell>
          <cell r="E101" t="str">
            <v>EZJ00001141487</v>
          </cell>
          <cell r="F101" t="str">
            <v>Emirates NBD</v>
          </cell>
          <cell r="G101" t="str">
            <v/>
          </cell>
          <cell r="H101" t="str">
            <v>AE720260001011099662101</v>
          </cell>
          <cell r="I101" t="str">
            <v>302620122</v>
          </cell>
        </row>
        <row r="102">
          <cell r="B102" t="str">
            <v>Gaurav Kumar</v>
          </cell>
          <cell r="C102" t="str">
            <v>Quality</v>
          </cell>
          <cell r="D102" t="str">
            <v>1195777</v>
          </cell>
          <cell r="E102" t="str">
            <v>EZJ00001195777</v>
          </cell>
          <cell r="F102" t="str">
            <v>Emirates NBD</v>
          </cell>
          <cell r="G102" t="str">
            <v>Jebel Ali Branch, Dubai</v>
          </cell>
          <cell r="H102" t="str">
            <v>AE420260001014870574501</v>
          </cell>
          <cell r="I102" t="str">
            <v>202620103</v>
          </cell>
        </row>
        <row r="103">
          <cell r="B103" t="str">
            <v>Genevieve Guillema</v>
          </cell>
          <cell r="C103" t="str">
            <v>Shipping</v>
          </cell>
          <cell r="D103" t="str">
            <v>1126197</v>
          </cell>
          <cell r="E103" t="str">
            <v>EZJ00001126197</v>
          </cell>
          <cell r="F103" t="str">
            <v>ENBD</v>
          </cell>
          <cell r="G103" t="str">
            <v>Dubai</v>
          </cell>
          <cell r="H103" t="str">
            <v>AE180260001015175188301</v>
          </cell>
          <cell r="I103" t="str">
            <v>202620103</v>
          </cell>
        </row>
        <row r="104">
          <cell r="B104" t="str">
            <v>GHULAM SABIR KHOKHAR</v>
          </cell>
          <cell r="C104" t="str">
            <v>Stores</v>
          </cell>
          <cell r="D104" t="str">
            <v xml:space="preserve">81595_x000D_
</v>
          </cell>
          <cell r="E104" t="str">
            <v>EZJ00000081595</v>
          </cell>
          <cell r="F104" t="str">
            <v>Mashreq Bank</v>
          </cell>
          <cell r="G104" t="str">
            <v/>
          </cell>
          <cell r="H104" t="str">
            <v>AE780330000010796374037</v>
          </cell>
          <cell r="I104" t="str">
            <v>203320101</v>
          </cell>
        </row>
        <row r="105">
          <cell r="B105" t="str">
            <v>Gireesh Udayakumar</v>
          </cell>
          <cell r="C105" t="str">
            <v>Stores</v>
          </cell>
          <cell r="D105" t="str">
            <v>1245107</v>
          </cell>
          <cell r="E105" t="str">
            <v>EZJ00001245107</v>
          </cell>
          <cell r="F105" t="str">
            <v>HSBC Bank (UAE)</v>
          </cell>
          <cell r="G105" t="str">
            <v>Jebel Ali</v>
          </cell>
          <cell r="H105" t="str">
            <v>AE160200000036897445001</v>
          </cell>
          <cell r="I105" t="str">
            <v>302020120</v>
          </cell>
        </row>
        <row r="106">
          <cell r="B106" t="str">
            <v>HARSHAL PARIMAL SHAH</v>
          </cell>
          <cell r="C106" t="str">
            <v>External Sales - Dubai</v>
          </cell>
          <cell r="D106" t="str">
            <v xml:space="preserve">1099905_x000D_
</v>
          </cell>
          <cell r="E106" t="str">
            <v>EZJ00001099905</v>
          </cell>
          <cell r="F106" t="str">
            <v>HSBC Bank (UAE)</v>
          </cell>
          <cell r="G106" t="str">
            <v>Sharjah</v>
          </cell>
          <cell r="H106" t="str">
            <v>AE060200000041244021001</v>
          </cell>
          <cell r="I106" t="str">
            <v>302020120</v>
          </cell>
        </row>
        <row r="107">
          <cell r="B107" t="str">
            <v>HYDER IQBALSYED</v>
          </cell>
          <cell r="C107" t="str">
            <v>Internal Sales - EPC</v>
          </cell>
          <cell r="D107" t="str">
            <v>234352</v>
          </cell>
          <cell r="E107" t="str">
            <v>EZJ00000234352</v>
          </cell>
          <cell r="F107" t="str">
            <v>Mashreq Bank (UAE)</v>
          </cell>
          <cell r="G107" t="str">
            <v/>
          </cell>
          <cell r="H107" t="str">
            <v>AE090330000019100182499</v>
          </cell>
          <cell r="I107" t="str">
            <v>203320101</v>
          </cell>
        </row>
        <row r="108">
          <cell r="B108" t="str">
            <v>IFTEKHAR KAIFI</v>
          </cell>
          <cell r="C108" t="str">
            <v>Internal Sales - OEM</v>
          </cell>
          <cell r="D108" t="str">
            <v>1178009</v>
          </cell>
          <cell r="E108" t="str">
            <v>EZJ00001178009</v>
          </cell>
          <cell r="F108" t="str">
            <v>Mashreq Bank</v>
          </cell>
          <cell r="G108" t="str">
            <v/>
          </cell>
          <cell r="H108" t="str">
            <v>AE670330000019100112003</v>
          </cell>
          <cell r="I108" t="str">
            <v>203320101</v>
          </cell>
        </row>
        <row r="109">
          <cell r="B109" t="str">
            <v>JOHNVINO SELVAMONY</v>
          </cell>
          <cell r="C109" t="str">
            <v>Internal Sales - EPC</v>
          </cell>
          <cell r="D109" t="str">
            <v xml:space="preserve">1096797_x000D_
</v>
          </cell>
          <cell r="E109" t="str">
            <v>EZJ00001096797</v>
          </cell>
          <cell r="F109" t="str">
            <v>Mashreq Bank</v>
          </cell>
          <cell r="G109" t="str">
            <v/>
          </cell>
          <cell r="H109" t="str">
            <v>AE790330000019100008191</v>
          </cell>
          <cell r="I109" t="str">
            <v>203320101</v>
          </cell>
        </row>
        <row r="110">
          <cell r="B110" t="str">
            <v>KHUSRO SHAREEF QUADRI</v>
          </cell>
          <cell r="C110" t="str">
            <v>Internal Sales - MRO</v>
          </cell>
          <cell r="D110" t="str">
            <v>1163132</v>
          </cell>
          <cell r="E110" t="str">
            <v>EZJ00001163132</v>
          </cell>
          <cell r="F110" t="str">
            <v>Mashreq Bank</v>
          </cell>
          <cell r="G110" t="str">
            <v/>
          </cell>
          <cell r="H110" t="str">
            <v>AE200330000019100064252</v>
          </cell>
          <cell r="I110" t="str">
            <v>203320101</v>
          </cell>
        </row>
        <row r="111">
          <cell r="B111" t="str">
            <v>Mangalanandan Gireesh</v>
          </cell>
          <cell r="C111" t="str">
            <v>Stores</v>
          </cell>
          <cell r="D111" t="str">
            <v>1196857</v>
          </cell>
          <cell r="E111" t="str">
            <v>EZJ00001196857</v>
          </cell>
          <cell r="F111" t="str">
            <v>Mashreq 3D</v>
          </cell>
          <cell r="G111" t="str">
            <v>Khor Dubai, Dubai</v>
          </cell>
          <cell r="H111" t="str">
            <v>00000000356000105560723</v>
          </cell>
          <cell r="I111" t="str">
            <v>640110101</v>
          </cell>
        </row>
        <row r="112">
          <cell r="B112" t="str">
            <v>MAULIK JAGDEESHCHANDRA VYAS</v>
          </cell>
          <cell r="C112" t="str">
            <v>External Sales - NE</v>
          </cell>
          <cell r="D112" t="str">
            <v>1160496</v>
          </cell>
          <cell r="E112" t="str">
            <v>EZJ00001160496</v>
          </cell>
          <cell r="F112" t="str">
            <v>Mashreq Bank</v>
          </cell>
          <cell r="G112" t="str">
            <v/>
          </cell>
          <cell r="H112" t="str">
            <v>AE830330000019100040808</v>
          </cell>
          <cell r="I112" t="str">
            <v>203320101</v>
          </cell>
        </row>
        <row r="113">
          <cell r="B113" t="str">
            <v>Mohammed Ali Syed</v>
          </cell>
          <cell r="C113" t="str">
            <v>Internal Sales - EPC</v>
          </cell>
          <cell r="D113" t="str">
            <v>1327705</v>
          </cell>
          <cell r="E113" t="str">
            <v>EZJ00001327705</v>
          </cell>
          <cell r="F113" t="str">
            <v>HSBC Bank (UAE)</v>
          </cell>
          <cell r="G113" t="str">
            <v>Dubai</v>
          </cell>
          <cell r="H113" t="str">
            <v>AE900200000037075124001</v>
          </cell>
          <cell r="I113" t="str">
            <v>302020120</v>
          </cell>
        </row>
        <row r="114">
          <cell r="B114" t="str">
            <v>MOHAMMED WASEEM</v>
          </cell>
          <cell r="C114" t="str">
            <v>Internal Sales - EPC</v>
          </cell>
          <cell r="D114" t="str">
            <v>1223046</v>
          </cell>
          <cell r="E114" t="str">
            <v>EZJ00001223046</v>
          </cell>
          <cell r="F114" t="str">
            <v>HSBC Bank (UAE)</v>
          </cell>
          <cell r="G114" t="str">
            <v>Jebel Ali</v>
          </cell>
          <cell r="H114" t="str">
            <v>AE660200000037093549001</v>
          </cell>
          <cell r="I114" t="str">
            <v>302020120</v>
          </cell>
        </row>
        <row r="115">
          <cell r="B115" t="str">
            <v>MUBEEN UMMER KHAN</v>
          </cell>
          <cell r="C115" t="str">
            <v>Internal Sales - MRO</v>
          </cell>
          <cell r="D115" t="str">
            <v>1114021</v>
          </cell>
          <cell r="E115" t="str">
            <v>EZJ00001114021</v>
          </cell>
          <cell r="F115" t="str">
            <v>Emirates NBD</v>
          </cell>
          <cell r="G115" t="str">
            <v/>
          </cell>
          <cell r="H115" t="str">
            <v>AE870260001014327696701</v>
          </cell>
          <cell r="I115" t="str">
            <v>202620103</v>
          </cell>
        </row>
        <row r="116">
          <cell r="B116" t="str">
            <v>Mukesh Kumar</v>
          </cell>
          <cell r="C116" t="str">
            <v>Internal Sales - EPC</v>
          </cell>
          <cell r="D116" t="str">
            <v>1189694</v>
          </cell>
          <cell r="E116" t="str">
            <v>EZJ00001189694</v>
          </cell>
          <cell r="F116" t="str">
            <v>Mashreq Bank</v>
          </cell>
          <cell r="G116" t="str">
            <v>Khor Dubai</v>
          </cell>
          <cell r="H116" t="str">
            <v>AE060330000019100045007</v>
          </cell>
          <cell r="I116" t="str">
            <v>203320101</v>
          </cell>
        </row>
        <row r="117">
          <cell r="B117" t="str">
            <v>Nadeem Ahmed</v>
          </cell>
          <cell r="C117" t="str">
            <v>Internal Sales - MRO</v>
          </cell>
          <cell r="D117" t="str">
            <v>1231246</v>
          </cell>
          <cell r="E117" t="str">
            <v>EZJ00001231246</v>
          </cell>
          <cell r="F117" t="str">
            <v>Mashreq Bank</v>
          </cell>
          <cell r="G117" t="str">
            <v>Jebel Ali Free Zone</v>
          </cell>
          <cell r="H117" t="str">
            <v>AE240330000019100109576</v>
          </cell>
          <cell r="I117" t="str">
            <v>203320101</v>
          </cell>
        </row>
        <row r="118">
          <cell r="B118" t="str">
            <v>Neha Prem Chand</v>
          </cell>
          <cell r="C118" t="str">
            <v>Internal Sales - OEM</v>
          </cell>
          <cell r="D118" t="str">
            <v>1250721</v>
          </cell>
          <cell r="E118" t="str">
            <v>EZJ00001250721</v>
          </cell>
          <cell r="F118" t="str">
            <v>Mashreq</v>
          </cell>
          <cell r="G118" t="str">
            <v>Dubai</v>
          </cell>
          <cell r="H118" t="str">
            <v>AE690330000019100137090</v>
          </cell>
          <cell r="I118" t="str">
            <v>203320101</v>
          </cell>
        </row>
        <row r="119">
          <cell r="B119" t="str">
            <v>Pooja Ramashekar</v>
          </cell>
          <cell r="C119" t="str">
            <v>Internal Sales - MRO</v>
          </cell>
          <cell r="D119" t="str">
            <v>1264819</v>
          </cell>
          <cell r="E119" t="str">
            <v>EZJ00001264819</v>
          </cell>
          <cell r="F119" t="str">
            <v>Emirates NBD</v>
          </cell>
          <cell r="G119" t="str">
            <v>Dubai</v>
          </cell>
          <cell r="H119" t="str">
            <v>AE050260000215158675101</v>
          </cell>
          <cell r="I119" t="str">
            <v>202620103</v>
          </cell>
        </row>
        <row r="120">
          <cell r="B120" t="str">
            <v>Rajayan Kenyraj</v>
          </cell>
          <cell r="C120" t="str">
            <v>Internal Sales - EPC</v>
          </cell>
          <cell r="D120" t="str">
            <v>1195778</v>
          </cell>
          <cell r="E120" t="str">
            <v>EZJ00001195778</v>
          </cell>
          <cell r="F120" t="str">
            <v>Mashreq 3D</v>
          </cell>
          <cell r="G120" t="str">
            <v>Khor Dubai, Dubai</v>
          </cell>
          <cell r="H120" t="str">
            <v>00000000356000112806594</v>
          </cell>
          <cell r="I120" t="str">
            <v>640110101</v>
          </cell>
        </row>
        <row r="121">
          <cell r="B121" t="str">
            <v>Rajeev Purathoottu Sadanandan Nair</v>
          </cell>
          <cell r="C121" t="str">
            <v>Shipping</v>
          </cell>
          <cell r="D121" t="str">
            <v>1215619</v>
          </cell>
          <cell r="E121" t="str">
            <v>EZJ00001215619</v>
          </cell>
          <cell r="F121" t="str">
            <v>Mashreq Bank</v>
          </cell>
          <cell r="G121" t="str">
            <v>Dubai</v>
          </cell>
          <cell r="H121" t="str">
            <v>AE810330000019100093418</v>
          </cell>
          <cell r="I121" t="str">
            <v>203320101</v>
          </cell>
        </row>
        <row r="122">
          <cell r="B122" t="str">
            <v>RANJIT AJIT GUPTE</v>
          </cell>
          <cell r="C122" t="str">
            <v>Shipping</v>
          </cell>
          <cell r="D122" t="str">
            <v xml:space="preserve">1091650_x000D_
</v>
          </cell>
          <cell r="E122" t="str">
            <v>EZJ00001091650</v>
          </cell>
          <cell r="F122" t="str">
            <v>HSBC Bank (UAE)</v>
          </cell>
          <cell r="G122" t="str">
            <v>Jebel Ali</v>
          </cell>
          <cell r="H122" t="str">
            <v>AE470200000037163672001</v>
          </cell>
          <cell r="I122" t="str">
            <v>302020120</v>
          </cell>
        </row>
        <row r="123">
          <cell r="B123" t="str">
            <v>RIYAS SAHAB</v>
          </cell>
          <cell r="C123" t="str">
            <v>Internal Sales - Level</v>
          </cell>
          <cell r="D123" t="str">
            <v>1209341</v>
          </cell>
          <cell r="E123" t="str">
            <v>EZJ00001209341</v>
          </cell>
          <cell r="F123" t="str">
            <v>Mashreq Bank</v>
          </cell>
          <cell r="G123" t="str">
            <v>Khor Dubai</v>
          </cell>
          <cell r="H123" t="str">
            <v>AE420330000019100072004</v>
          </cell>
          <cell r="I123" t="str">
            <v>203320101</v>
          </cell>
        </row>
        <row r="124">
          <cell r="B124" t="str">
            <v>Shivaprasad Umesh Acharya</v>
          </cell>
          <cell r="C124" t="str">
            <v>Quality</v>
          </cell>
          <cell r="D124" t="str">
            <v>1244565</v>
          </cell>
          <cell r="E124" t="str">
            <v>EZJ00001244565</v>
          </cell>
          <cell r="F124" t="str">
            <v>HSBC Bank (UAE)</v>
          </cell>
          <cell r="G124" t="str">
            <v>Dubai</v>
          </cell>
          <cell r="H124" t="str">
            <v>AE290200000037097490001</v>
          </cell>
          <cell r="I124" t="str">
            <v>302020120</v>
          </cell>
        </row>
        <row r="125">
          <cell r="B125" t="str">
            <v>SUDHEER SHETTY</v>
          </cell>
          <cell r="C125" t="str">
            <v>Quality</v>
          </cell>
          <cell r="D125" t="str">
            <v>1176570</v>
          </cell>
          <cell r="E125" t="str">
            <v>EZJ00001176570</v>
          </cell>
          <cell r="F125" t="str">
            <v>Mashreq Bank</v>
          </cell>
          <cell r="G125" t="str">
            <v>Khor Dubai, Dubai</v>
          </cell>
          <cell r="H125" t="str">
            <v>AE670330000019100077762</v>
          </cell>
          <cell r="I125" t="str">
            <v>203320101</v>
          </cell>
        </row>
        <row r="126">
          <cell r="B126" t="str">
            <v>SUKESH KRISHNAN</v>
          </cell>
          <cell r="C126" t="str">
            <v>Stores</v>
          </cell>
          <cell r="D126" t="str">
            <v>1164527</v>
          </cell>
          <cell r="E126" t="str">
            <v>EZJ00001164527</v>
          </cell>
          <cell r="F126" t="str">
            <v>RAK Bank (UAE)</v>
          </cell>
          <cell r="G126" t="str">
            <v>Dubai</v>
          </cell>
          <cell r="H126" t="str">
            <v>AE530400000662565999001</v>
          </cell>
          <cell r="I126" t="str">
            <v>104060106</v>
          </cell>
        </row>
        <row r="127">
          <cell r="B127" t="str">
            <v>SYED ABBAS HAIDER  NAQVI</v>
          </cell>
          <cell r="C127" t="str">
            <v>Sales Manager - Level &amp; Flow</v>
          </cell>
          <cell r="D127" t="str">
            <v xml:space="preserve">1147759_x000D_
</v>
          </cell>
          <cell r="E127" t="str">
            <v>EZJ00001147759</v>
          </cell>
          <cell r="F127" t="str">
            <v>Standard Chartered Bank</v>
          </cell>
          <cell r="G127" t="str">
            <v/>
          </cell>
          <cell r="H127" t="str">
            <v>AE800440000010211541501</v>
          </cell>
          <cell r="I127" t="str">
            <v>504420120</v>
          </cell>
        </row>
        <row r="128">
          <cell r="B128" t="str">
            <v>ULFATH KALYANPUR SAYYED  RIAZUDDIN</v>
          </cell>
          <cell r="C128" t="str">
            <v>Internal Sales - MRO</v>
          </cell>
          <cell r="D128" t="str">
            <v>1088147</v>
          </cell>
          <cell r="E128" t="str">
            <v>EZJ00001088147</v>
          </cell>
          <cell r="F128" t="str">
            <v>ADCB</v>
          </cell>
          <cell r="G128" t="str">
            <v/>
          </cell>
          <cell r="H128" t="str">
            <v>AE740030000462388010001</v>
          </cell>
          <cell r="I128" t="str">
            <v>600310101</v>
          </cell>
        </row>
        <row r="129">
          <cell r="B129" t="str">
            <v>Veera Venkata Sai Padavala</v>
          </cell>
          <cell r="C129" t="str">
            <v>Stores</v>
          </cell>
          <cell r="D129" t="str">
            <v>1342851</v>
          </cell>
          <cell r="E129" t="str">
            <v>EZJ00001342851</v>
          </cell>
          <cell r="F129" t="str">
            <v>Emirates NBD (UAE)</v>
          </cell>
          <cell r="G129" t="str">
            <v>Dubai</v>
          </cell>
          <cell r="H129" t="str">
            <v>AE120260001015779715301</v>
          </cell>
          <cell r="I129" t="str">
            <v>202620103</v>
          </cell>
        </row>
        <row r="130">
          <cell r="B130" t="str">
            <v>VENKATA RAMA MURUTI SURENDRANADH JAYAVARAPU</v>
          </cell>
          <cell r="C130" t="str">
            <v>Stores</v>
          </cell>
          <cell r="D130" t="str">
            <v>1204060</v>
          </cell>
          <cell r="E130" t="str">
            <v>EZJ00001204060</v>
          </cell>
          <cell r="F130" t="str">
            <v>RAK Bank (UAE)</v>
          </cell>
          <cell r="G130" t="str">
            <v>Jebel Ali Free Zone Branch</v>
          </cell>
          <cell r="H130" t="str">
            <v>AE910400000662574593002</v>
          </cell>
          <cell r="I130" t="str">
            <v>104060106</v>
          </cell>
        </row>
        <row r="131">
          <cell r="B131" t="str">
            <v>VYTUS LANCY SALDANHA</v>
          </cell>
          <cell r="C131" t="str">
            <v>Internal Sales - OEM</v>
          </cell>
          <cell r="D131" t="str">
            <v xml:space="preserve">64227_x000D_
</v>
          </cell>
          <cell r="E131" t="str">
            <v>EZJ00000064227</v>
          </cell>
          <cell r="F131" t="str">
            <v>Mashreq Bank</v>
          </cell>
          <cell r="G131" t="str">
            <v/>
          </cell>
          <cell r="H131" t="str">
            <v>AE090330000010694394232</v>
          </cell>
          <cell r="I131" t="str">
            <v>203320101</v>
          </cell>
        </row>
        <row r="132">
          <cell r="B132" t="str">
            <v>WHINNEY THOMAS VARGHESE</v>
          </cell>
          <cell r="C132" t="str">
            <v>Calibration</v>
          </cell>
          <cell r="D132" t="str">
            <v>1270275</v>
          </cell>
          <cell r="E132" t="str">
            <v>EZJ00001270275</v>
          </cell>
          <cell r="F132" t="str">
            <v>Emirates NBD (UAE)</v>
          </cell>
          <cell r="G132" t="str">
            <v>Audhabi</v>
          </cell>
          <cell r="H132" t="str">
            <v>AE690260001014016415101</v>
          </cell>
          <cell r="I132" t="str">
            <v>302620122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Employees Profile"/>
      <sheetName val="Sheet5"/>
      <sheetName val="Sheet2"/>
      <sheetName val="Sheet1"/>
      <sheetName val="Sheet4"/>
      <sheetName val="Sheet3"/>
      <sheetName val="Sheet6"/>
      <sheetName val="Insurance Record Link"/>
    </sheetNames>
    <sheetDataSet>
      <sheetData sheetId="0">
        <row r="8">
          <cell r="B8" t="str">
            <v>Global Id</v>
          </cell>
          <cell r="C8" t="str">
            <v>Name of the Employee</v>
          </cell>
          <cell r="D8" t="str">
            <v>Religion</v>
          </cell>
          <cell r="E8" t="str">
            <v>Gender</v>
          </cell>
          <cell r="F8" t="str">
            <v>STATUS</v>
          </cell>
          <cell r="G8" t="str">
            <v>Company</v>
          </cell>
          <cell r="H8" t="str">
            <v>Country of Origin</v>
          </cell>
          <cell r="I8" t="str">
            <v>Joining Date</v>
          </cell>
          <cell r="J8" t="str">
            <v>Left</v>
          </cell>
          <cell r="K8" t="str">
            <v>Year of Service</v>
          </cell>
          <cell r="L8" t="str">
            <v>Local ID number
(JAFZA / IQAMA)</v>
          </cell>
          <cell r="M8" t="str">
            <v>Local ID Expiration date
(JAFZA / IQAMA)</v>
          </cell>
          <cell r="N8" t="str">
            <v>Date -60/ 180Days</v>
          </cell>
          <cell r="O8" t="str">
            <v>Reminder IQAMA / JAFZA ID</v>
          </cell>
          <cell r="P8" t="str">
            <v>SUB REPORT</v>
          </cell>
          <cell r="Q8" t="str">
            <v>Cost Center</v>
          </cell>
          <cell r="R8" t="str">
            <v>HR Dept</v>
          </cell>
          <cell r="S8" t="str">
            <v>DIRECT or INDIRECT</v>
          </cell>
          <cell r="T8" t="str">
            <v>Visa Type</v>
          </cell>
          <cell r="U8" t="str">
            <v>ICV</v>
          </cell>
          <cell r="V8" t="str">
            <v>Date of Birth</v>
          </cell>
          <cell r="W8" t="str">
            <v>Age</v>
          </cell>
          <cell r="X8" t="str">
            <v>Passport No</v>
          </cell>
          <cell r="Y8" t="str">
            <v>Passport Issue Date</v>
          </cell>
          <cell r="Z8" t="str">
            <v>Passport Expiry date</v>
          </cell>
          <cell r="AA8" t="str">
            <v>Passport
Exp-180Days</v>
          </cell>
          <cell r="AB8" t="str">
            <v>Reminder Passport Expiry</v>
          </cell>
          <cell r="AC8" t="str">
            <v>Visa No</v>
          </cell>
          <cell r="AD8" t="str">
            <v>Visa Designation</v>
          </cell>
          <cell r="AE8" t="str">
            <v>Visa Issue date</v>
          </cell>
          <cell r="AF8" t="str">
            <v>Visa Expiry date</v>
          </cell>
          <cell r="AG8" t="str">
            <v>Visa Expiry
-180Days</v>
          </cell>
          <cell r="AH8" t="str">
            <v>Reminder Visa Expiry</v>
          </cell>
          <cell r="AI8" t="str">
            <v xml:space="preserve">EID / Other ID's </v>
          </cell>
          <cell r="AJ8" t="str">
            <v>Transport</v>
          </cell>
          <cell r="AK8" t="str">
            <v>Location</v>
          </cell>
          <cell r="AL8" t="str">
            <v>GMI Self</v>
          </cell>
        </row>
        <row r="9">
          <cell r="B9" t="str">
            <v>G00009091</v>
          </cell>
          <cell r="C9" t="str">
            <v>Omer Mohammed</v>
          </cell>
          <cell r="D9" t="str">
            <v>Muslim</v>
          </cell>
          <cell r="E9" t="str">
            <v>Male</v>
          </cell>
          <cell r="F9" t="str">
            <v xml:space="preserve">Working </v>
          </cell>
          <cell r="G9" t="str">
            <v>WSA</v>
          </cell>
          <cell r="H9" t="str">
            <v>India</v>
          </cell>
          <cell r="I9">
            <v>39488</v>
          </cell>
          <cell r="J9"/>
          <cell r="K9">
            <v>15</v>
          </cell>
          <cell r="L9" t="str">
            <v>2262711969</v>
          </cell>
          <cell r="M9">
            <v>45284</v>
          </cell>
          <cell r="N9">
            <v>45104</v>
          </cell>
          <cell r="O9" t="str">
            <v>Reminder</v>
          </cell>
          <cell r="P9" t="str">
            <v>SALES</v>
          </cell>
          <cell r="Q9" t="str">
            <v>71050</v>
          </cell>
          <cell r="R9" t="str">
            <v>Ext. Sales</v>
          </cell>
          <cell r="S9" t="str">
            <v>INDIRECT</v>
          </cell>
          <cell r="T9"/>
          <cell r="U9"/>
          <cell r="V9" t="str">
            <v>20-Aug-1981</v>
          </cell>
          <cell r="W9">
            <v>42</v>
          </cell>
          <cell r="X9" t="str">
            <v>Z2410722</v>
          </cell>
          <cell r="Y9" t="str">
            <v>12/05/2014</v>
          </cell>
          <cell r="Z9">
            <v>45423</v>
          </cell>
          <cell r="AA9">
            <v>45243</v>
          </cell>
          <cell r="AB9" t="str">
            <v/>
          </cell>
          <cell r="AC9" t="str">
            <v>2262711969</v>
          </cell>
          <cell r="AD9" t="str">
            <v>Sales Manager</v>
          </cell>
          <cell r="AE9"/>
          <cell r="AF9">
            <v>45284</v>
          </cell>
          <cell r="AG9">
            <v>45104</v>
          </cell>
          <cell r="AH9" t="str">
            <v>Reminder</v>
          </cell>
          <cell r="AI9" t="str">
            <v>2262711969</v>
          </cell>
          <cell r="AJ9" t="str">
            <v>TA</v>
          </cell>
          <cell r="AK9" t="str">
            <v>Saudi</v>
          </cell>
          <cell r="AL9" t="str">
            <v>Yes</v>
          </cell>
          <cell r="AM9" t="str">
            <v>Yes</v>
          </cell>
          <cell r="AN9" t="str">
            <v>Yes</v>
          </cell>
          <cell r="AO9" t="str">
            <v>Yes</v>
          </cell>
          <cell r="AP9" t="str">
            <v>Yes</v>
          </cell>
          <cell r="AQ9" t="str">
            <v>Yes</v>
          </cell>
          <cell r="AR9" t="str">
            <v>No</v>
          </cell>
          <cell r="AS9" t="str">
            <v>Yes</v>
          </cell>
          <cell r="AT9" t="str">
            <v>Yes</v>
          </cell>
        </row>
        <row r="10">
          <cell r="B10" t="str">
            <v>G00009105</v>
          </cell>
          <cell r="C10" t="str">
            <v>Abdul Baseer Mohammed</v>
          </cell>
          <cell r="D10" t="str">
            <v>Muslim</v>
          </cell>
          <cell r="E10" t="str">
            <v>Male</v>
          </cell>
          <cell r="F10" t="str">
            <v xml:space="preserve">Working </v>
          </cell>
          <cell r="G10" t="str">
            <v>TST</v>
          </cell>
          <cell r="H10" t="str">
            <v>India</v>
          </cell>
          <cell r="I10">
            <v>40552</v>
          </cell>
          <cell r="J10"/>
          <cell r="K10">
            <v>12</v>
          </cell>
          <cell r="L10" t="str">
            <v>2269242752</v>
          </cell>
          <cell r="M10">
            <v>45413</v>
          </cell>
          <cell r="N10">
            <v>45233</v>
          </cell>
          <cell r="O10" t="str">
            <v/>
          </cell>
          <cell r="P10" t="str">
            <v>SALES</v>
          </cell>
          <cell r="Q10" t="str">
            <v>71090</v>
          </cell>
          <cell r="R10" t="str">
            <v>Ext. Sales</v>
          </cell>
          <cell r="S10" t="str">
            <v>INDIRECT</v>
          </cell>
          <cell r="T10"/>
          <cell r="U10"/>
          <cell r="V10" t="str">
            <v>09-May-1987</v>
          </cell>
          <cell r="W10">
            <v>36</v>
          </cell>
          <cell r="X10" t="str">
            <v>Z2693262</v>
          </cell>
          <cell r="Y10" t="str">
            <v>29/12/2016</v>
          </cell>
          <cell r="Z10">
            <v>46384</v>
          </cell>
          <cell r="AA10">
            <v>46204</v>
          </cell>
          <cell r="AB10" t="str">
            <v/>
          </cell>
          <cell r="AC10" t="str">
            <v>2269242752</v>
          </cell>
          <cell r="AD10" t="str">
            <v>Engineer</v>
          </cell>
          <cell r="AE10">
            <v>43866</v>
          </cell>
          <cell r="AF10">
            <v>45413</v>
          </cell>
          <cell r="AG10">
            <v>45233</v>
          </cell>
          <cell r="AH10" t="str">
            <v/>
          </cell>
          <cell r="AI10" t="str">
            <v>2269242752</v>
          </cell>
          <cell r="AJ10" t="str">
            <v>TA</v>
          </cell>
          <cell r="AK10" t="str">
            <v>Saudi</v>
          </cell>
          <cell r="AL10" t="str">
            <v>Yes</v>
          </cell>
          <cell r="AM10" t="str">
            <v>Yes</v>
          </cell>
          <cell r="AN10" t="str">
            <v>Yes</v>
          </cell>
          <cell r="AO10" t="str">
            <v>Yes</v>
          </cell>
          <cell r="AP10" t="str">
            <v>Yes</v>
          </cell>
          <cell r="AQ10" t="str">
            <v>Yes</v>
          </cell>
          <cell r="AR10" t="str">
            <v>No</v>
          </cell>
          <cell r="AS10" t="str">
            <v>Yes</v>
          </cell>
          <cell r="AT10" t="str">
            <v>Yes</v>
          </cell>
        </row>
        <row r="11">
          <cell r="B11" t="str">
            <v>G00009106</v>
          </cell>
          <cell r="C11" t="str">
            <v>Mubeen Ummer Khan</v>
          </cell>
          <cell r="D11" t="str">
            <v>Muslim</v>
          </cell>
          <cell r="E11" t="str">
            <v>Male</v>
          </cell>
          <cell r="F11" t="str">
            <v xml:space="preserve">Working </v>
          </cell>
          <cell r="G11" t="str">
            <v>TST</v>
          </cell>
          <cell r="H11" t="str">
            <v>India</v>
          </cell>
          <cell r="I11">
            <v>40608</v>
          </cell>
          <cell r="J11"/>
          <cell r="K11">
            <v>12</v>
          </cell>
          <cell r="L11" t="str">
            <v>2486326784</v>
          </cell>
          <cell r="M11">
            <v>45376</v>
          </cell>
          <cell r="N11">
            <v>45196</v>
          </cell>
          <cell r="O11" t="str">
            <v/>
          </cell>
          <cell r="P11" t="str">
            <v>SALES</v>
          </cell>
          <cell r="Q11" t="str">
            <v>71090</v>
          </cell>
          <cell r="R11" t="str">
            <v>Ext. Sales</v>
          </cell>
          <cell r="S11" t="str">
            <v>INDIRECT</v>
          </cell>
          <cell r="T11"/>
          <cell r="U11" t="str">
            <v>SWF</v>
          </cell>
          <cell r="V11" t="str">
            <v>5-Dec-1982</v>
          </cell>
          <cell r="W11">
            <v>40</v>
          </cell>
          <cell r="X11" t="str">
            <v>Z4991084</v>
          </cell>
          <cell r="Y11" t="str">
            <v>09/05/2019</v>
          </cell>
          <cell r="Z11">
            <v>47246</v>
          </cell>
          <cell r="AA11">
            <v>47066</v>
          </cell>
          <cell r="AB11" t="str">
            <v/>
          </cell>
          <cell r="AC11" t="str">
            <v>2486326784</v>
          </cell>
          <cell r="AD11" t="str">
            <v>Engineer</v>
          </cell>
          <cell r="AE11"/>
          <cell r="AF11">
            <v>45376</v>
          </cell>
          <cell r="AG11">
            <v>45196</v>
          </cell>
          <cell r="AH11" t="str">
            <v/>
          </cell>
          <cell r="AI11" t="str">
            <v>2486326784</v>
          </cell>
          <cell r="AJ11" t="str">
            <v>SHJ BUS</v>
          </cell>
          <cell r="AK11" t="str">
            <v>Saudi</v>
          </cell>
          <cell r="AL11" t="str">
            <v>Yes</v>
          </cell>
          <cell r="AM11" t="str">
            <v>Yes</v>
          </cell>
          <cell r="AN11" t="str">
            <v>Yes</v>
          </cell>
          <cell r="AO11" t="str">
            <v>Yes</v>
          </cell>
          <cell r="AP11" t="str">
            <v>No</v>
          </cell>
          <cell r="AQ11" t="str">
            <v>No</v>
          </cell>
          <cell r="AR11" t="str">
            <v>No</v>
          </cell>
          <cell r="AS11" t="str">
            <v>Yes</v>
          </cell>
          <cell r="AT11" t="str">
            <v>Yes</v>
          </cell>
        </row>
        <row r="12">
          <cell r="B12" t="str">
            <v>G00009108</v>
          </cell>
          <cell r="C12" t="str">
            <v>Akbar Hyderi Syed</v>
          </cell>
          <cell r="D12" t="str">
            <v>Muslim</v>
          </cell>
          <cell r="E12" t="str">
            <v>Male</v>
          </cell>
          <cell r="F12" t="str">
            <v xml:space="preserve">Working </v>
          </cell>
          <cell r="G12" t="str">
            <v>TST</v>
          </cell>
          <cell r="H12" t="str">
            <v>India</v>
          </cell>
          <cell r="I12">
            <v>40827</v>
          </cell>
          <cell r="J12"/>
          <cell r="K12">
            <v>12</v>
          </cell>
          <cell r="L12" t="str">
            <v>2362053445</v>
          </cell>
          <cell r="M12">
            <v>45436</v>
          </cell>
          <cell r="N12">
            <v>45256</v>
          </cell>
          <cell r="O12" t="str">
            <v/>
          </cell>
          <cell r="P12" t="str">
            <v>SALES</v>
          </cell>
          <cell r="Q12" t="str">
            <v>71100</v>
          </cell>
          <cell r="R12" t="str">
            <v>Ext. Sales</v>
          </cell>
          <cell r="S12" t="str">
            <v>INDIRECT</v>
          </cell>
          <cell r="T12"/>
          <cell r="U12"/>
          <cell r="V12" t="str">
            <v>19-Aug-1984</v>
          </cell>
          <cell r="W12">
            <v>39</v>
          </cell>
          <cell r="X12" t="str">
            <v>Z2917276</v>
          </cell>
          <cell r="Y12" t="str">
            <v>19/04/2015</v>
          </cell>
          <cell r="Z12">
            <v>45765</v>
          </cell>
          <cell r="AA12">
            <v>45585</v>
          </cell>
          <cell r="AB12" t="str">
            <v/>
          </cell>
          <cell r="AC12" t="str">
            <v>2362053445</v>
          </cell>
          <cell r="AD12" t="str">
            <v>Engineer</v>
          </cell>
          <cell r="AE12" t="str">
            <v>19/03/2014</v>
          </cell>
          <cell r="AF12">
            <v>45436</v>
          </cell>
          <cell r="AG12">
            <v>45256</v>
          </cell>
          <cell r="AH12" t="str">
            <v/>
          </cell>
          <cell r="AI12" t="str">
            <v>2362053445</v>
          </cell>
          <cell r="AJ12" t="str">
            <v>TA</v>
          </cell>
          <cell r="AK12" t="str">
            <v>Saudi</v>
          </cell>
          <cell r="AL12" t="str">
            <v>Yes</v>
          </cell>
          <cell r="AM12" t="str">
            <v>Yes</v>
          </cell>
          <cell r="AN12" t="str">
            <v>Yes</v>
          </cell>
          <cell r="AO12" t="str">
            <v>Yes</v>
          </cell>
          <cell r="AP12" t="str">
            <v>No</v>
          </cell>
          <cell r="AQ12" t="str">
            <v>No</v>
          </cell>
          <cell r="AR12" t="str">
            <v>No</v>
          </cell>
          <cell r="AS12" t="str">
            <v>Yes</v>
          </cell>
          <cell r="AT12" t="str">
            <v>Yes</v>
          </cell>
        </row>
        <row r="13">
          <cell r="B13" t="str">
            <v>G00009111</v>
          </cell>
          <cell r="C13" t="str">
            <v xml:space="preserve">Mohammed Imran Ali </v>
          </cell>
          <cell r="D13" t="str">
            <v>Muslim</v>
          </cell>
          <cell r="E13" t="str">
            <v>Male</v>
          </cell>
          <cell r="F13" t="str">
            <v xml:space="preserve">Working </v>
          </cell>
          <cell r="G13" t="str">
            <v>TST</v>
          </cell>
          <cell r="H13" t="str">
            <v>India</v>
          </cell>
          <cell r="I13">
            <v>40955</v>
          </cell>
          <cell r="J13"/>
          <cell r="K13">
            <v>11</v>
          </cell>
          <cell r="L13" t="str">
            <v>2352189670</v>
          </cell>
          <cell r="M13">
            <v>45498</v>
          </cell>
          <cell r="N13">
            <v>45318</v>
          </cell>
          <cell r="O13" t="str">
            <v/>
          </cell>
          <cell r="P13" t="str">
            <v>SALES</v>
          </cell>
          <cell r="Q13" t="str">
            <v>71110</v>
          </cell>
          <cell r="R13" t="str">
            <v>Ext. Sales</v>
          </cell>
          <cell r="S13" t="str">
            <v>INDIRECT</v>
          </cell>
          <cell r="T13"/>
          <cell r="U13"/>
          <cell r="V13" t="str">
            <v>15-Jan-1985</v>
          </cell>
          <cell r="W13">
            <v>38</v>
          </cell>
          <cell r="X13" t="str">
            <v>Z5182437</v>
          </cell>
          <cell r="Y13" t="str">
            <v>28/08/2019</v>
          </cell>
          <cell r="Z13">
            <v>47357</v>
          </cell>
          <cell r="AA13">
            <v>47177</v>
          </cell>
          <cell r="AB13" t="str">
            <v/>
          </cell>
          <cell r="AC13" t="str">
            <v>2352189670</v>
          </cell>
          <cell r="AD13" t="str">
            <v>Sales Manager</v>
          </cell>
          <cell r="AE13" t="str">
            <v>26/08/2020</v>
          </cell>
          <cell r="AF13">
            <v>45498</v>
          </cell>
          <cell r="AG13">
            <v>45318</v>
          </cell>
          <cell r="AH13" t="str">
            <v/>
          </cell>
          <cell r="AI13" t="str">
            <v>2352189670</v>
          </cell>
          <cell r="AJ13" t="str">
            <v>TA</v>
          </cell>
          <cell r="AK13" t="str">
            <v>Saudi</v>
          </cell>
          <cell r="AL13" t="str">
            <v>Yes</v>
          </cell>
          <cell r="AM13" t="str">
            <v>Yes</v>
          </cell>
          <cell r="AN13" t="str">
            <v>Yes</v>
          </cell>
          <cell r="AO13" t="str">
            <v>Yes</v>
          </cell>
          <cell r="AP13" t="str">
            <v>Yes</v>
          </cell>
          <cell r="AQ13" t="str">
            <v>Yes</v>
          </cell>
          <cell r="AR13" t="str">
            <v>No</v>
          </cell>
          <cell r="AS13" t="str">
            <v>Yes</v>
          </cell>
          <cell r="AT13" t="str">
            <v>Yes</v>
          </cell>
        </row>
        <row r="14">
          <cell r="B14" t="str">
            <v>G00009112</v>
          </cell>
          <cell r="C14" t="str">
            <v>Mohammed Khaiz Kaleem</v>
          </cell>
          <cell r="D14" t="str">
            <v>Muslim</v>
          </cell>
          <cell r="E14" t="str">
            <v>Male</v>
          </cell>
          <cell r="F14" t="str">
            <v xml:space="preserve">Working </v>
          </cell>
          <cell r="G14" t="str">
            <v>WSA</v>
          </cell>
          <cell r="H14" t="str">
            <v>India</v>
          </cell>
          <cell r="I14">
            <v>41352</v>
          </cell>
          <cell r="J14"/>
          <cell r="K14">
            <v>10</v>
          </cell>
          <cell r="L14" t="str">
            <v>2358901573</v>
          </cell>
          <cell r="M14">
            <v>45273</v>
          </cell>
          <cell r="N14">
            <v>45093</v>
          </cell>
          <cell r="O14" t="str">
            <v>Reminder</v>
          </cell>
          <cell r="P14" t="str">
            <v>SALES</v>
          </cell>
          <cell r="Q14" t="str">
            <v>71010</v>
          </cell>
          <cell r="R14" t="str">
            <v>Ext. Sales</v>
          </cell>
          <cell r="S14" t="str">
            <v>INDIRECT</v>
          </cell>
          <cell r="T14"/>
          <cell r="U14"/>
          <cell r="V14" t="str">
            <v>5-Jan-1986</v>
          </cell>
          <cell r="W14">
            <v>37</v>
          </cell>
          <cell r="X14" t="str">
            <v>Z2817367</v>
          </cell>
          <cell r="Y14" t="str">
            <v>19/05/2016</v>
          </cell>
          <cell r="Z14">
            <v>46160</v>
          </cell>
          <cell r="AA14">
            <v>45980</v>
          </cell>
          <cell r="AB14" t="str">
            <v/>
          </cell>
          <cell r="AC14" t="str">
            <v>2358901573</v>
          </cell>
          <cell r="AD14" t="str">
            <v>Sales Manager</v>
          </cell>
          <cell r="AE14" t="str">
            <v>20/1/2014</v>
          </cell>
          <cell r="AF14" t="str">
            <v>13/12/2023</v>
          </cell>
          <cell r="AG14">
            <v>45093</v>
          </cell>
          <cell r="AH14" t="str">
            <v>Reminder</v>
          </cell>
          <cell r="AI14" t="str">
            <v>2358901573</v>
          </cell>
          <cell r="AJ14" t="str">
            <v>TA</v>
          </cell>
          <cell r="AK14" t="str">
            <v>Saudi</v>
          </cell>
          <cell r="AL14" t="str">
            <v>Yes</v>
          </cell>
          <cell r="AM14" t="str">
            <v>Yes</v>
          </cell>
          <cell r="AN14" t="str">
            <v>No</v>
          </cell>
          <cell r="AO14" t="str">
            <v>Yes</v>
          </cell>
          <cell r="AP14" t="str">
            <v>Yes</v>
          </cell>
          <cell r="AQ14" t="str">
            <v>Yes</v>
          </cell>
          <cell r="AR14" t="str">
            <v>No</v>
          </cell>
          <cell r="AS14" t="str">
            <v>Yes</v>
          </cell>
          <cell r="AT14" t="str">
            <v>Yes</v>
          </cell>
        </row>
        <row r="15">
          <cell r="B15" t="str">
            <v>G00009115</v>
          </cell>
          <cell r="C15" t="str">
            <v>Khusro Shareef Quadri</v>
          </cell>
          <cell r="D15" t="str">
            <v>Muslim</v>
          </cell>
          <cell r="E15" t="str">
            <v>Male</v>
          </cell>
          <cell r="F15" t="str">
            <v xml:space="preserve">Working </v>
          </cell>
          <cell r="G15" t="str">
            <v>WSA</v>
          </cell>
          <cell r="H15" t="str">
            <v>India</v>
          </cell>
          <cell r="I15">
            <v>41306</v>
          </cell>
          <cell r="J15"/>
          <cell r="K15">
            <v>10</v>
          </cell>
          <cell r="L15" t="str">
            <v>2516776677</v>
          </cell>
          <cell r="M15">
            <v>45430</v>
          </cell>
          <cell r="N15">
            <v>45250</v>
          </cell>
          <cell r="O15" t="str">
            <v/>
          </cell>
          <cell r="P15" t="str">
            <v>SALES</v>
          </cell>
          <cell r="Q15" t="str">
            <v>70070</v>
          </cell>
          <cell r="R15" t="str">
            <v>Int. Sales</v>
          </cell>
          <cell r="S15" t="str">
            <v>INDIRECT</v>
          </cell>
          <cell r="T15"/>
          <cell r="U15" t="str">
            <v>SWF</v>
          </cell>
          <cell r="V15" t="str">
            <v>2-Mar-1986</v>
          </cell>
          <cell r="W15">
            <v>37</v>
          </cell>
          <cell r="X15" t="str">
            <v>S0653003</v>
          </cell>
          <cell r="Y15" t="str">
            <v>18/12/2017</v>
          </cell>
          <cell r="Z15">
            <v>46738</v>
          </cell>
          <cell r="AA15">
            <v>46558</v>
          </cell>
          <cell r="AB15" t="str">
            <v/>
          </cell>
          <cell r="AC15" t="str">
            <v>201/2013/7001103</v>
          </cell>
          <cell r="AD15" t="str">
            <v>Engineer</v>
          </cell>
          <cell r="AE15" t="str">
            <v>19/12/2018</v>
          </cell>
          <cell r="AF15">
            <v>45430</v>
          </cell>
          <cell r="AG15">
            <v>45250</v>
          </cell>
          <cell r="AH15" t="str">
            <v/>
          </cell>
          <cell r="AI15" t="str">
            <v>2516776677</v>
          </cell>
          <cell r="AJ15" t="str">
            <v>TA</v>
          </cell>
          <cell r="AK15" t="str">
            <v>Saudi</v>
          </cell>
          <cell r="AL15" t="str">
            <v>Yes</v>
          </cell>
          <cell r="AM15" t="str">
            <v>Yes</v>
          </cell>
          <cell r="AN15" t="str">
            <v>Yes</v>
          </cell>
          <cell r="AO15" t="str">
            <v>Yes</v>
          </cell>
          <cell r="AP15" t="str">
            <v>No</v>
          </cell>
          <cell r="AQ15" t="str">
            <v>No</v>
          </cell>
          <cell r="AR15" t="str">
            <v>No</v>
          </cell>
          <cell r="AS15" t="str">
            <v>No</v>
          </cell>
          <cell r="AT15" t="str">
            <v>Yes</v>
          </cell>
        </row>
        <row r="16">
          <cell r="B16" t="str">
            <v>G00009119</v>
          </cell>
          <cell r="C16" t="str">
            <v>Iftekhar Kaifi</v>
          </cell>
          <cell r="D16" t="str">
            <v>Muslim</v>
          </cell>
          <cell r="E16" t="str">
            <v>Male</v>
          </cell>
          <cell r="F16" t="str">
            <v xml:space="preserve">Working </v>
          </cell>
          <cell r="G16" t="str">
            <v>TST</v>
          </cell>
          <cell r="H16" t="str">
            <v>India</v>
          </cell>
          <cell r="I16">
            <v>41452</v>
          </cell>
          <cell r="J16"/>
          <cell r="K16">
            <v>10</v>
          </cell>
          <cell r="L16" t="str">
            <v>2460323286  
Jafza - 1178009 ( expiry 15/06/2025)</v>
          </cell>
          <cell r="M16">
            <v>45413</v>
          </cell>
          <cell r="N16">
            <v>45233</v>
          </cell>
          <cell r="O16" t="str">
            <v/>
          </cell>
          <cell r="P16" t="str">
            <v>SALES</v>
          </cell>
          <cell r="Q16" t="str">
            <v>71060</v>
          </cell>
          <cell r="R16" t="str">
            <v>Int. Sales</v>
          </cell>
          <cell r="S16" t="str">
            <v>INDIRECT</v>
          </cell>
          <cell r="T16"/>
          <cell r="U16" t="str">
            <v>SWF</v>
          </cell>
          <cell r="V16" t="str">
            <v>01-Jun-1985</v>
          </cell>
          <cell r="W16">
            <v>38</v>
          </cell>
          <cell r="X16" t="str">
            <v>Z5181497</v>
          </cell>
          <cell r="Y16" t="str">
            <v>19/05/2019</v>
          </cell>
          <cell r="Z16">
            <v>47256</v>
          </cell>
          <cell r="AA16">
            <v>47076</v>
          </cell>
          <cell r="AB16" t="str">
            <v/>
          </cell>
          <cell r="AC16" t="str">
            <v>201/2013/7133561</v>
          </cell>
          <cell r="AD16" t="str">
            <v>Engineer</v>
          </cell>
          <cell r="AE16">
            <v>43640</v>
          </cell>
          <cell r="AF16">
            <v>45413</v>
          </cell>
          <cell r="AG16">
            <v>45233</v>
          </cell>
          <cell r="AH16" t="str">
            <v/>
          </cell>
          <cell r="AI16" t="str">
            <v>2460323286</v>
          </cell>
          <cell r="AJ16" t="str">
            <v>TA</v>
          </cell>
          <cell r="AK16" t="str">
            <v>Saudi</v>
          </cell>
          <cell r="AL16" t="str">
            <v>Yes</v>
          </cell>
          <cell r="AM16" t="str">
            <v>Yes</v>
          </cell>
          <cell r="AN16" t="str">
            <v>Yes</v>
          </cell>
          <cell r="AO16" t="str">
            <v>Yes</v>
          </cell>
          <cell r="AP16" t="str">
            <v>No</v>
          </cell>
          <cell r="AQ16" t="str">
            <v>No</v>
          </cell>
          <cell r="AR16" t="str">
            <v>No</v>
          </cell>
          <cell r="AS16" t="str">
            <v>Yes</v>
          </cell>
          <cell r="AT16" t="str">
            <v>Yes</v>
          </cell>
        </row>
        <row r="17">
          <cell r="B17" t="str">
            <v>G00009140</v>
          </cell>
          <cell r="C17" t="str">
            <v>Divinlal Mikotu Thazhe</v>
          </cell>
          <cell r="D17" t="str">
            <v>Hindu</v>
          </cell>
          <cell r="E17" t="str">
            <v>Male</v>
          </cell>
          <cell r="F17" t="str">
            <v xml:space="preserve">Working </v>
          </cell>
          <cell r="G17" t="str">
            <v>WSA</v>
          </cell>
          <cell r="H17" t="str">
            <v>India</v>
          </cell>
          <cell r="I17">
            <v>42113</v>
          </cell>
          <cell r="J17"/>
          <cell r="K17">
            <v>8</v>
          </cell>
          <cell r="L17" t="str">
            <v>2509318941</v>
          </cell>
          <cell r="M17">
            <v>45364</v>
          </cell>
          <cell r="N17">
            <v>45184</v>
          </cell>
          <cell r="O17" t="str">
            <v>Reminder</v>
          </cell>
          <cell r="P17" t="str">
            <v>PRODN SUPPORT</v>
          </cell>
          <cell r="Q17" t="str">
            <v>73010</v>
          </cell>
          <cell r="R17" t="str">
            <v>Supp. Chain</v>
          </cell>
          <cell r="S17" t="str">
            <v>INDIRECT</v>
          </cell>
          <cell r="T17"/>
          <cell r="U17" t="str">
            <v>SS</v>
          </cell>
          <cell r="V17" t="str">
            <v>28-Oct-1991</v>
          </cell>
          <cell r="W17">
            <v>31</v>
          </cell>
          <cell r="X17" t="str">
            <v>U0453980</v>
          </cell>
          <cell r="Y17" t="str">
            <v>04/02/2020</v>
          </cell>
          <cell r="Z17">
            <v>47517</v>
          </cell>
          <cell r="AA17">
            <v>47337</v>
          </cell>
          <cell r="AB17" t="str">
            <v/>
          </cell>
          <cell r="AC17" t="str">
            <v>201/2015/7090678</v>
          </cell>
          <cell r="AD17" t="str">
            <v>Warehouse Assistant</v>
          </cell>
          <cell r="AE17" t="str">
            <v>04/02/2021</v>
          </cell>
          <cell r="AF17" t="str">
            <v>13/3/2024</v>
          </cell>
          <cell r="AG17">
            <v>45184</v>
          </cell>
          <cell r="AH17" t="str">
            <v>Reminder</v>
          </cell>
          <cell r="AI17" t="str">
            <v>2509318941</v>
          </cell>
          <cell r="AJ17" t="str">
            <v>JAFZA</v>
          </cell>
          <cell r="AK17" t="str">
            <v>Saudi</v>
          </cell>
          <cell r="AL17" t="str">
            <v>Yes</v>
          </cell>
          <cell r="AM17" t="str">
            <v>No</v>
          </cell>
          <cell r="AN17" t="str">
            <v>No</v>
          </cell>
          <cell r="AO17" t="str">
            <v>Yes</v>
          </cell>
          <cell r="AP17" t="str">
            <v>No</v>
          </cell>
          <cell r="AQ17" t="str">
            <v>No</v>
          </cell>
          <cell r="AR17" t="str">
            <v>No</v>
          </cell>
          <cell r="AS17" t="str">
            <v>No</v>
          </cell>
          <cell r="AT17" t="str">
            <v>Yes</v>
          </cell>
        </row>
        <row r="18">
          <cell r="B18" t="e">
            <v>#N/A</v>
          </cell>
          <cell r="C18" t="str">
            <v>Mohammad Hussain</v>
          </cell>
          <cell r="D18"/>
          <cell r="E18"/>
          <cell r="F18" t="str">
            <v>LEFT</v>
          </cell>
          <cell r="G18" t="str">
            <v>WSA</v>
          </cell>
          <cell r="H18" t="str">
            <v>India</v>
          </cell>
          <cell r="I18">
            <v>42200</v>
          </cell>
          <cell r="J18">
            <v>44353</v>
          </cell>
          <cell r="K18"/>
          <cell r="L18" t="str">
            <v>1233631</v>
          </cell>
          <cell r="M18"/>
          <cell r="N18"/>
          <cell r="O18" t="str">
            <v>Reminder</v>
          </cell>
          <cell r="P18" t="str">
            <v>DE</v>
          </cell>
          <cell r="Q18" t="str">
            <v>20000</v>
          </cell>
          <cell r="R18" t="str">
            <v>Temp.</v>
          </cell>
          <cell r="S18" t="str">
            <v>DIRECT</v>
          </cell>
          <cell r="T18" t="str">
            <v>JAFZA</v>
          </cell>
          <cell r="U18" t="str">
            <v>SWF</v>
          </cell>
          <cell r="V18" t="str">
            <v>02-Aug-1982</v>
          </cell>
          <cell r="W18">
            <v>41</v>
          </cell>
          <cell r="X18" t="str">
            <v>T4363085</v>
          </cell>
          <cell r="Y18" t="str">
            <v>21/11/2020</v>
          </cell>
          <cell r="Z18" t="str">
            <v>20/11/2030</v>
          </cell>
          <cell r="AA18"/>
          <cell r="AB18" t="str">
            <v/>
          </cell>
          <cell r="AC18" t="str">
            <v>201/2015/7164606</v>
          </cell>
          <cell r="AD18" t="str">
            <v>Technician</v>
          </cell>
          <cell r="AE18" t="str">
            <v>24/3/2021</v>
          </cell>
          <cell r="AF18">
            <v>45173</v>
          </cell>
          <cell r="AG18"/>
          <cell r="AH18" t="str">
            <v>Reminder</v>
          </cell>
          <cell r="AI18" t="str">
            <v>784-1982-8276521-7</v>
          </cell>
          <cell r="AJ18" t="str">
            <v>JAFZA</v>
          </cell>
          <cell r="AK18" t="str">
            <v>DUBAI</v>
          </cell>
          <cell r="AL18" t="str">
            <v>Yes</v>
          </cell>
          <cell r="AM18"/>
          <cell r="AN18"/>
          <cell r="AO18"/>
          <cell r="AP18"/>
          <cell r="AQ18"/>
          <cell r="AR18" t="str">
            <v>No</v>
          </cell>
          <cell r="AS18"/>
          <cell r="AT18"/>
        </row>
        <row r="19">
          <cell r="B19" t="str">
            <v>G00009143</v>
          </cell>
          <cell r="C19" t="str">
            <v>Amir Shaik</v>
          </cell>
          <cell r="D19" t="str">
            <v>Muslim</v>
          </cell>
          <cell r="E19" t="str">
            <v>Male</v>
          </cell>
          <cell r="F19" t="str">
            <v xml:space="preserve">Working </v>
          </cell>
          <cell r="G19" t="str">
            <v>TST</v>
          </cell>
          <cell r="H19" t="str">
            <v>India</v>
          </cell>
          <cell r="I19">
            <v>42288</v>
          </cell>
          <cell r="J19"/>
          <cell r="K19">
            <v>8</v>
          </cell>
          <cell r="L19" t="str">
            <v>2455486734</v>
          </cell>
          <cell r="M19">
            <v>45173</v>
          </cell>
          <cell r="N19">
            <v>44993</v>
          </cell>
          <cell r="O19" t="str">
            <v>Reminder</v>
          </cell>
          <cell r="P19" t="str">
            <v>LOGISTICS</v>
          </cell>
          <cell r="Q19" t="str">
            <v>73000</v>
          </cell>
          <cell r="R19" t="str">
            <v>Supp. Chain</v>
          </cell>
          <cell r="S19" t="str">
            <v>INDIRECT</v>
          </cell>
          <cell r="T19"/>
          <cell r="U19"/>
          <cell r="V19" t="str">
            <v>13-Nov-1991</v>
          </cell>
          <cell r="W19">
            <v>31</v>
          </cell>
          <cell r="X19" t="str">
            <v>V6785177</v>
          </cell>
          <cell r="Y19" t="str">
            <v>22/03/2022</v>
          </cell>
          <cell r="Z19">
            <v>48294</v>
          </cell>
          <cell r="AA19">
            <v>48114</v>
          </cell>
          <cell r="AB19" t="str">
            <v/>
          </cell>
          <cell r="AC19" t="str">
            <v>2455486734</v>
          </cell>
          <cell r="AD19" t="str">
            <v>Purchasing Officer</v>
          </cell>
          <cell r="AE19" t="str">
            <v>27/10/2015</v>
          </cell>
          <cell r="AF19">
            <v>45173</v>
          </cell>
          <cell r="AG19">
            <v>44993</v>
          </cell>
          <cell r="AH19" t="str">
            <v>Reminder</v>
          </cell>
          <cell r="AI19" t="str">
            <v>2455486734</v>
          </cell>
          <cell r="AJ19" t="str">
            <v>TA</v>
          </cell>
          <cell r="AK19" t="str">
            <v>Saudi</v>
          </cell>
          <cell r="AL19" t="str">
            <v>Yes</v>
          </cell>
          <cell r="AM19" t="str">
            <v>Yes</v>
          </cell>
          <cell r="AN19" t="str">
            <v>No</v>
          </cell>
          <cell r="AO19" t="str">
            <v>Yes</v>
          </cell>
          <cell r="AP19" t="str">
            <v>No</v>
          </cell>
          <cell r="AQ19" t="str">
            <v>No</v>
          </cell>
          <cell r="AR19" t="str">
            <v>No</v>
          </cell>
          <cell r="AS19" t="str">
            <v>No</v>
          </cell>
          <cell r="AT19" t="str">
            <v>Yes</v>
          </cell>
        </row>
        <row r="20">
          <cell r="B20" t="e">
            <v>#N/A</v>
          </cell>
          <cell r="C20" t="str">
            <v>Syed Aziz Uddin</v>
          </cell>
          <cell r="D20"/>
          <cell r="E20"/>
          <cell r="F20" t="str">
            <v>LEFT</v>
          </cell>
          <cell r="G20" t="str">
            <v>WSA</v>
          </cell>
          <cell r="H20" t="str">
            <v>India</v>
          </cell>
          <cell r="I20">
            <v>42836</v>
          </cell>
          <cell r="J20"/>
          <cell r="K20"/>
          <cell r="L20" t="str">
            <v>2332371901</v>
          </cell>
          <cell r="M20" t="str">
            <v>08/09/2021</v>
          </cell>
          <cell r="N20"/>
          <cell r="O20" t="str">
            <v/>
          </cell>
          <cell r="P20" t="str">
            <v>PRODN SUPPORT</v>
          </cell>
          <cell r="Q20" t="str">
            <v>20010</v>
          </cell>
          <cell r="R20" t="str">
            <v>Pressure</v>
          </cell>
          <cell r="S20" t="str">
            <v>DIRECT</v>
          </cell>
          <cell r="T20" t="str">
            <v>ES, PM</v>
          </cell>
          <cell r="U20"/>
          <cell r="V20" t="str">
            <v>01-Dec-1990</v>
          </cell>
          <cell r="W20">
            <v>32</v>
          </cell>
          <cell r="X20" t="str">
            <v>T8345087</v>
          </cell>
          <cell r="Y20" t="str">
            <v>12/01/2021</v>
          </cell>
          <cell r="Z20">
            <v>47859</v>
          </cell>
          <cell r="AA20"/>
          <cell r="AB20" t="str">
            <v/>
          </cell>
          <cell r="AC20" t="str">
            <v>2332371901</v>
          </cell>
          <cell r="AD20" t="str">
            <v>LOGISTICS COORDINATOR</v>
          </cell>
          <cell r="AE20">
            <v>42836</v>
          </cell>
          <cell r="AF20">
            <v>45302</v>
          </cell>
          <cell r="AG20"/>
          <cell r="AH20" t="str">
            <v>Reminder</v>
          </cell>
          <cell r="AI20" t="str">
            <v>2332371901</v>
          </cell>
          <cell r="AJ20" t="str">
            <v>TA</v>
          </cell>
          <cell r="AK20" t="str">
            <v>SAUDI</v>
          </cell>
          <cell r="AL20"/>
          <cell r="AM20"/>
          <cell r="AN20"/>
          <cell r="AO20"/>
          <cell r="AP20"/>
          <cell r="AQ20"/>
          <cell r="AR20" t="str">
            <v>No</v>
          </cell>
          <cell r="AS20"/>
          <cell r="AT20"/>
        </row>
        <row r="21">
          <cell r="B21" t="str">
            <v>G00014391</v>
          </cell>
          <cell r="C21" t="str">
            <v>Shamshad Khan</v>
          </cell>
          <cell r="D21" t="str">
            <v>Muslim</v>
          </cell>
          <cell r="E21" t="str">
            <v>Male</v>
          </cell>
          <cell r="F21" t="str">
            <v xml:space="preserve">Working </v>
          </cell>
          <cell r="G21" t="str">
            <v>WSA</v>
          </cell>
          <cell r="H21" t="str">
            <v>India</v>
          </cell>
          <cell r="I21">
            <v>43374</v>
          </cell>
          <cell r="J21"/>
          <cell r="K21">
            <v>5</v>
          </cell>
          <cell r="L21">
            <v>2509319113</v>
          </cell>
          <cell r="M21">
            <v>45364</v>
          </cell>
          <cell r="N21">
            <v>45184</v>
          </cell>
          <cell r="O21" t="str">
            <v>Reminder</v>
          </cell>
          <cell r="P21" t="str">
            <v>DE</v>
          </cell>
          <cell r="Q21" t="str">
            <v>20005</v>
          </cell>
          <cell r="R21" t="str">
            <v>Temp.</v>
          </cell>
          <cell r="S21" t="str">
            <v>DIRECT</v>
          </cell>
          <cell r="T21"/>
          <cell r="U21" t="str">
            <v>SWF</v>
          </cell>
          <cell r="V21">
            <v>32375</v>
          </cell>
          <cell r="W21">
            <v>35</v>
          </cell>
          <cell r="X21" t="str">
            <v>N6128647</v>
          </cell>
          <cell r="Y21" t="str">
            <v>17/12/2015</v>
          </cell>
          <cell r="Z21">
            <v>46007</v>
          </cell>
          <cell r="AA21">
            <v>45827</v>
          </cell>
          <cell r="AB21" t="str">
            <v/>
          </cell>
          <cell r="AC21" t="str">
            <v>201/2018/7419347</v>
          </cell>
          <cell r="AD21" t="str">
            <v>Technician</v>
          </cell>
          <cell r="AE21">
            <v>44361</v>
          </cell>
          <cell r="AF21">
            <v>45364</v>
          </cell>
          <cell r="AG21">
            <v>45184</v>
          </cell>
          <cell r="AH21" t="str">
            <v>Reminder</v>
          </cell>
          <cell r="AI21" t="str">
            <v>2509319113</v>
          </cell>
          <cell r="AJ21" t="str">
            <v>TA</v>
          </cell>
          <cell r="AK21" t="str">
            <v>Saudi</v>
          </cell>
          <cell r="AL21" t="str">
            <v>Yes</v>
          </cell>
          <cell r="AM21" t="str">
            <v>No</v>
          </cell>
          <cell r="AN21" t="str">
            <v>No</v>
          </cell>
          <cell r="AO21" t="str">
            <v>Yes</v>
          </cell>
          <cell r="AP21" t="str">
            <v>No</v>
          </cell>
          <cell r="AQ21" t="str">
            <v>No</v>
          </cell>
          <cell r="AR21" t="str">
            <v>No</v>
          </cell>
          <cell r="AS21" t="str">
            <v>No</v>
          </cell>
          <cell r="AT21" t="str">
            <v>Yes</v>
          </cell>
        </row>
        <row r="22">
          <cell r="B22" t="str">
            <v>G00016664</v>
          </cell>
          <cell r="C22" t="str">
            <v>Mangesh Kashinath Taware</v>
          </cell>
          <cell r="D22" t="str">
            <v>Hindu</v>
          </cell>
          <cell r="E22" t="str">
            <v>Male</v>
          </cell>
          <cell r="F22" t="str">
            <v xml:space="preserve">Working </v>
          </cell>
          <cell r="G22" t="str">
            <v>WSA</v>
          </cell>
          <cell r="H22" t="str">
            <v>India</v>
          </cell>
          <cell r="I22">
            <v>43221</v>
          </cell>
          <cell r="J22"/>
          <cell r="K22">
            <v>5</v>
          </cell>
          <cell r="L22" t="str">
            <v xml:space="preserve">2481426993
</v>
          </cell>
          <cell r="M22">
            <v>45302</v>
          </cell>
          <cell r="N22">
            <v>45122</v>
          </cell>
          <cell r="O22" t="str">
            <v>Reminder</v>
          </cell>
          <cell r="P22"/>
          <cell r="Q22" t="str">
            <v>20010</v>
          </cell>
          <cell r="R22" t="str">
            <v>Pressure</v>
          </cell>
          <cell r="S22" t="str">
            <v>DIRECT</v>
          </cell>
          <cell r="T22"/>
          <cell r="U22"/>
          <cell r="V22" t="str">
            <v>06/02/1993</v>
          </cell>
          <cell r="W22">
            <v>30</v>
          </cell>
          <cell r="X22" t="str">
            <v>M9871845</v>
          </cell>
          <cell r="Y22" t="str">
            <v>26/05/2015</v>
          </cell>
          <cell r="Z22">
            <v>45802</v>
          </cell>
          <cell r="AA22">
            <v>45622</v>
          </cell>
          <cell r="AB22" t="str">
            <v/>
          </cell>
          <cell r="AC22" t="str">
            <v xml:space="preserve">2481426993
</v>
          </cell>
          <cell r="AD22" t="str">
            <v>Technician</v>
          </cell>
          <cell r="AE22" t="str">
            <v>01/08/2018</v>
          </cell>
          <cell r="AF22" t="str">
            <v>11/1/2024</v>
          </cell>
          <cell r="AG22">
            <v>45122</v>
          </cell>
          <cell r="AH22" t="str">
            <v>Reminder</v>
          </cell>
          <cell r="AI22" t="str">
            <v>2481426993</v>
          </cell>
          <cell r="AJ22" t="str">
            <v>TA</v>
          </cell>
          <cell r="AK22" t="str">
            <v>Saudi</v>
          </cell>
          <cell r="AL22" t="str">
            <v>Yes</v>
          </cell>
          <cell r="AM22" t="str">
            <v>No</v>
          </cell>
          <cell r="AN22" t="str">
            <v>No</v>
          </cell>
          <cell r="AO22" t="str">
            <v>Yes</v>
          </cell>
          <cell r="AP22" t="str">
            <v>No</v>
          </cell>
          <cell r="AQ22" t="str">
            <v>No</v>
          </cell>
          <cell r="AR22" t="str">
            <v>No</v>
          </cell>
          <cell r="AS22" t="str">
            <v>No</v>
          </cell>
          <cell r="AT22" t="str">
            <v>Yes</v>
          </cell>
        </row>
        <row r="23">
          <cell r="B23" t="e">
            <v>#N/A</v>
          </cell>
          <cell r="C23" t="str">
            <v xml:space="preserve">Santosh Ghawate
</v>
          </cell>
          <cell r="D23"/>
          <cell r="E23"/>
          <cell r="F23" t="str">
            <v>LEFT</v>
          </cell>
          <cell r="G23" t="str">
            <v>WSA</v>
          </cell>
          <cell r="H23" t="str">
            <v>India</v>
          </cell>
          <cell r="I23">
            <v>43229</v>
          </cell>
          <cell r="J23">
            <v>44353</v>
          </cell>
          <cell r="K23"/>
          <cell r="L23" t="str">
            <v>2484570425</v>
          </cell>
          <cell r="M23" t="str">
            <v>07/04/2021</v>
          </cell>
          <cell r="N23"/>
          <cell r="O23" t="str">
            <v/>
          </cell>
          <cell r="P23"/>
          <cell r="Q23" t="str">
            <v>20010</v>
          </cell>
          <cell r="R23" t="str">
            <v>Pressure</v>
          </cell>
          <cell r="S23" t="str">
            <v>DIRECT</v>
          </cell>
          <cell r="T23"/>
          <cell r="U23"/>
          <cell r="V23" t="str">
            <v>22/12/1971</v>
          </cell>
          <cell r="W23">
            <v>51</v>
          </cell>
          <cell r="X23" t="str">
            <v>Z2659592</v>
          </cell>
          <cell r="Y23" t="str">
            <v>24/01/2021</v>
          </cell>
          <cell r="Z23">
            <v>47871</v>
          </cell>
          <cell r="AA23"/>
          <cell r="AB23" t="str">
            <v/>
          </cell>
          <cell r="AC23" t="str">
            <v>201/2018/7300446</v>
          </cell>
          <cell r="AD23" t="str">
            <v>PRODUCTION MANAGER</v>
          </cell>
          <cell r="AE23" t="str">
            <v>10/05/2018</v>
          </cell>
          <cell r="AF23">
            <v>46002</v>
          </cell>
          <cell r="AG23"/>
          <cell r="AH23" t="str">
            <v/>
          </cell>
          <cell r="AI23" t="str">
            <v>784-1971-0264960-1</v>
          </cell>
          <cell r="AJ23" t="str">
            <v>TA</v>
          </cell>
          <cell r="AK23" t="str">
            <v>Saudi</v>
          </cell>
          <cell r="AL23" t="str">
            <v>Yes</v>
          </cell>
          <cell r="AM23"/>
          <cell r="AN23"/>
          <cell r="AO23"/>
          <cell r="AP23"/>
          <cell r="AQ23"/>
          <cell r="AR23" t="str">
            <v>No</v>
          </cell>
          <cell r="AS23"/>
          <cell r="AT23"/>
        </row>
        <row r="24">
          <cell r="B24" t="str">
            <v>G00015475</v>
          </cell>
          <cell r="C24" t="str">
            <v>Omar Farukh</v>
          </cell>
          <cell r="D24" t="str">
            <v>Muslim</v>
          </cell>
          <cell r="E24" t="str">
            <v>Male</v>
          </cell>
          <cell r="F24" t="str">
            <v xml:space="preserve">Working </v>
          </cell>
          <cell r="G24" t="str">
            <v>TST</v>
          </cell>
          <cell r="H24" t="str">
            <v>India</v>
          </cell>
          <cell r="I24">
            <v>43368</v>
          </cell>
          <cell r="J24"/>
          <cell r="K24">
            <v>5</v>
          </cell>
          <cell r="L24" t="str">
            <v>2437635184</v>
          </cell>
          <cell r="M24">
            <v>45477</v>
          </cell>
          <cell r="N24">
            <v>45297</v>
          </cell>
          <cell r="O24" t="str">
            <v>Reminder</v>
          </cell>
          <cell r="P24"/>
          <cell r="Q24" t="str">
            <v>40000</v>
          </cell>
          <cell r="R24" t="str">
            <v>Admin</v>
          </cell>
          <cell r="S24" t="str">
            <v>INDIRECT</v>
          </cell>
          <cell r="T24"/>
          <cell r="U24"/>
          <cell r="V24" t="str">
            <v>05/06/1995</v>
          </cell>
          <cell r="W24">
            <v>28</v>
          </cell>
          <cell r="X24" t="str">
            <v>EK0066149</v>
          </cell>
          <cell r="Y24" t="str">
            <v>30/12/2021</v>
          </cell>
          <cell r="Z24">
            <v>46385</v>
          </cell>
          <cell r="AA24">
            <v>46205</v>
          </cell>
          <cell r="AB24" t="str">
            <v/>
          </cell>
          <cell r="AC24" t="str">
            <v>2437635184</v>
          </cell>
          <cell r="AD24" t="str">
            <v>Assistant</v>
          </cell>
          <cell r="AE24"/>
          <cell r="AF24">
            <v>45477</v>
          </cell>
          <cell r="AG24">
            <v>45297</v>
          </cell>
          <cell r="AH24" t="str">
            <v/>
          </cell>
          <cell r="AI24" t="str">
            <v>2437635184</v>
          </cell>
          <cell r="AJ24" t="str">
            <v>TA</v>
          </cell>
          <cell r="AK24" t="str">
            <v>Saudi</v>
          </cell>
          <cell r="AL24" t="str">
            <v>Yes</v>
          </cell>
          <cell r="AM24" t="str">
            <v>No</v>
          </cell>
          <cell r="AN24" t="str">
            <v>No</v>
          </cell>
          <cell r="AO24" t="str">
            <v>Yes</v>
          </cell>
          <cell r="AP24" t="str">
            <v>No</v>
          </cell>
          <cell r="AQ24" t="str">
            <v>No</v>
          </cell>
          <cell r="AR24" t="str">
            <v>No</v>
          </cell>
          <cell r="AS24" t="str">
            <v>No</v>
          </cell>
          <cell r="AT24" t="str">
            <v>No</v>
          </cell>
        </row>
        <row r="25">
          <cell r="B25" t="str">
            <v>G00015585</v>
          </cell>
          <cell r="C25" t="str">
            <v>Syed Ruwaiz Kamal</v>
          </cell>
          <cell r="D25" t="str">
            <v>Muslim</v>
          </cell>
          <cell r="E25" t="str">
            <v>Male</v>
          </cell>
          <cell r="F25" t="str">
            <v xml:space="preserve">Working </v>
          </cell>
          <cell r="G25" t="str">
            <v>TST</v>
          </cell>
          <cell r="H25" t="str">
            <v>India</v>
          </cell>
          <cell r="I25">
            <v>43625</v>
          </cell>
          <cell r="J25"/>
          <cell r="K25">
            <v>4</v>
          </cell>
          <cell r="L25" t="str">
            <v>2515062517</v>
          </cell>
          <cell r="M25">
            <v>45171</v>
          </cell>
          <cell r="N25">
            <v>45341</v>
          </cell>
          <cell r="O25" t="str">
            <v/>
          </cell>
          <cell r="P25"/>
          <cell r="Q25" t="str">
            <v>71010</v>
          </cell>
          <cell r="R25" t="str">
            <v>Ext. Sales</v>
          </cell>
          <cell r="S25" t="str">
            <v>INDIRECT</v>
          </cell>
          <cell r="T25"/>
          <cell r="U25"/>
          <cell r="V25" t="str">
            <v>30/01/1995</v>
          </cell>
          <cell r="W25">
            <v>28</v>
          </cell>
          <cell r="X25" t="str">
            <v>N4131156</v>
          </cell>
          <cell r="Y25" t="str">
            <v>03/11/2015</v>
          </cell>
          <cell r="Z25">
            <v>45963</v>
          </cell>
          <cell r="AA25">
            <v>45783</v>
          </cell>
          <cell r="AB25" t="str">
            <v/>
          </cell>
          <cell r="AC25" t="str">
            <v>201/2019/7220700</v>
          </cell>
          <cell r="AD25" t="str">
            <v>Engineer</v>
          </cell>
          <cell r="AE25" t="str">
            <v>13/06/2019</v>
          </cell>
          <cell r="AF25">
            <v>45171</v>
          </cell>
          <cell r="AG25">
            <v>44991</v>
          </cell>
          <cell r="AH25" t="str">
            <v>Reminder</v>
          </cell>
          <cell r="AI25" t="str">
            <v>2515062517</v>
          </cell>
          <cell r="AJ25" t="str">
            <v>TA</v>
          </cell>
          <cell r="AK25" t="str">
            <v>Saudi</v>
          </cell>
          <cell r="AL25" t="str">
            <v>Yes</v>
          </cell>
          <cell r="AM25" t="str">
            <v>No</v>
          </cell>
          <cell r="AN25" t="str">
            <v>No</v>
          </cell>
          <cell r="AO25" t="str">
            <v>Yes</v>
          </cell>
          <cell r="AP25" t="str">
            <v>No</v>
          </cell>
          <cell r="AQ25" t="str">
            <v>No</v>
          </cell>
          <cell r="AR25" t="str">
            <v>No</v>
          </cell>
          <cell r="AS25" t="str">
            <v>No</v>
          </cell>
          <cell r="AT25" t="str">
            <v>No</v>
          </cell>
        </row>
        <row r="26">
          <cell r="B26" t="str">
            <v>G00015584</v>
          </cell>
          <cell r="C26" t="str">
            <v>Shaikhah Faik S Almoajil</v>
          </cell>
          <cell r="D26" t="str">
            <v>Muslim</v>
          </cell>
          <cell r="E26" t="str">
            <v>Female</v>
          </cell>
          <cell r="F26" t="str">
            <v xml:space="preserve">Working </v>
          </cell>
          <cell r="G26" t="str">
            <v>WSA</v>
          </cell>
          <cell r="H26" t="str">
            <v>Saudi Arabia</v>
          </cell>
          <cell r="I26">
            <v>43625</v>
          </cell>
          <cell r="J26"/>
          <cell r="K26">
            <v>4</v>
          </cell>
          <cell r="L26" t="str">
            <v>1084089638</v>
          </cell>
          <cell r="M26">
            <v>46002</v>
          </cell>
          <cell r="N26">
            <v>45822</v>
          </cell>
          <cell r="O26" t="str">
            <v/>
          </cell>
          <cell r="P26"/>
          <cell r="Q26" t="str">
            <v>73000</v>
          </cell>
          <cell r="R26" t="str">
            <v>Supp. Chain</v>
          </cell>
          <cell r="S26" t="str">
            <v>INDIRECT</v>
          </cell>
          <cell r="T26"/>
          <cell r="U26"/>
          <cell r="V26" t="str">
            <v>24/11/1994</v>
          </cell>
          <cell r="W26">
            <v>28</v>
          </cell>
          <cell r="X26" t="str">
            <v>U461388</v>
          </cell>
          <cell r="Y26">
            <v>42926</v>
          </cell>
          <cell r="Z26">
            <v>46470</v>
          </cell>
          <cell r="AA26">
            <v>46290</v>
          </cell>
          <cell r="AB26" t="str">
            <v/>
          </cell>
          <cell r="AC26">
            <v>1084089638</v>
          </cell>
          <cell r="AD26" t="str">
            <v>Purchasing Officer</v>
          </cell>
          <cell r="AE26"/>
          <cell r="AF26">
            <v>46002</v>
          </cell>
          <cell r="AG26">
            <v>45822</v>
          </cell>
          <cell r="AH26" t="str">
            <v/>
          </cell>
          <cell r="AI26">
            <v>1084089638</v>
          </cell>
          <cell r="AJ26" t="str">
            <v>TA</v>
          </cell>
          <cell r="AK26" t="str">
            <v>Saudi</v>
          </cell>
          <cell r="AL26" t="str">
            <v>Yes</v>
          </cell>
          <cell r="AM26" t="str">
            <v>No</v>
          </cell>
          <cell r="AN26" t="str">
            <v>No</v>
          </cell>
          <cell r="AO26" t="str">
            <v>Yes</v>
          </cell>
          <cell r="AP26" t="str">
            <v>No</v>
          </cell>
          <cell r="AQ26" t="str">
            <v>No</v>
          </cell>
          <cell r="AR26" t="str">
            <v>No</v>
          </cell>
          <cell r="AS26" t="str">
            <v>No</v>
          </cell>
          <cell r="AT26" t="str">
            <v>No</v>
          </cell>
        </row>
        <row r="27">
          <cell r="B27" t="str">
            <v>G00017004</v>
          </cell>
          <cell r="C27" t="str">
            <v>Ali Hassan Alasyif</v>
          </cell>
          <cell r="D27" t="str">
            <v>Muslim</v>
          </cell>
          <cell r="E27" t="str">
            <v>Male</v>
          </cell>
          <cell r="F27" t="str">
            <v>Working</v>
          </cell>
          <cell r="G27" t="str">
            <v>WSA</v>
          </cell>
          <cell r="H27" t="str">
            <v>Saudi Arabia</v>
          </cell>
          <cell r="I27">
            <v>44094</v>
          </cell>
          <cell r="J27"/>
          <cell r="K27">
            <v>3</v>
          </cell>
          <cell r="L27" t="str">
            <v>1080627241</v>
          </cell>
          <cell r="M27">
            <v>46476</v>
          </cell>
          <cell r="N27">
            <v>46296</v>
          </cell>
          <cell r="O27" t="str">
            <v/>
          </cell>
          <cell r="P27" t="str">
            <v>Production</v>
          </cell>
          <cell r="Q27" t="str">
            <v>20010</v>
          </cell>
          <cell r="R27" t="str">
            <v>Pressure</v>
          </cell>
          <cell r="S27" t="str">
            <v>DIRECT</v>
          </cell>
          <cell r="T27"/>
          <cell r="U27"/>
          <cell r="V27" t="str">
            <v>12-Jan-1994</v>
          </cell>
          <cell r="W27">
            <v>29</v>
          </cell>
          <cell r="X27" t="str">
            <v>V538035</v>
          </cell>
          <cell r="Y27">
            <v>43229</v>
          </cell>
          <cell r="Z27">
            <v>46772</v>
          </cell>
          <cell r="AA27">
            <v>46592</v>
          </cell>
          <cell r="AB27" t="str">
            <v/>
          </cell>
          <cell r="AC27" t="str">
            <v>1080627241</v>
          </cell>
          <cell r="AD27" t="str">
            <v>Technician</v>
          </cell>
          <cell r="AE27"/>
          <cell r="AF27">
            <v>46476</v>
          </cell>
          <cell r="AG27">
            <v>46296</v>
          </cell>
          <cell r="AH27" t="str">
            <v/>
          </cell>
          <cell r="AI27" t="str">
            <v>1080627241</v>
          </cell>
          <cell r="AJ27" t="str">
            <v>TA</v>
          </cell>
          <cell r="AK27" t="str">
            <v>Saudi</v>
          </cell>
          <cell r="AL27" t="str">
            <v>Yes</v>
          </cell>
          <cell r="AM27" t="str">
            <v>No</v>
          </cell>
          <cell r="AN27" t="str">
            <v>No</v>
          </cell>
          <cell r="AO27" t="str">
            <v>Yes</v>
          </cell>
          <cell r="AP27" t="str">
            <v>No</v>
          </cell>
          <cell r="AQ27" t="str">
            <v>No</v>
          </cell>
          <cell r="AR27" t="str">
            <v>No</v>
          </cell>
          <cell r="AS27" t="str">
            <v>No</v>
          </cell>
          <cell r="AT27" t="str">
            <v>No</v>
          </cell>
        </row>
        <row r="28">
          <cell r="B28" t="str">
            <v>NA</v>
          </cell>
          <cell r="C28" t="str">
            <v>Ali Yousuf</v>
          </cell>
          <cell r="D28" t="str">
            <v>Muslim</v>
          </cell>
          <cell r="E28" t="str">
            <v>Male</v>
          </cell>
          <cell r="F28" t="str">
            <v>Working</v>
          </cell>
          <cell r="G28" t="str">
            <v>TST - PRO</v>
          </cell>
          <cell r="H28" t="str">
            <v>Saudi Arabia</v>
          </cell>
          <cell r="I28">
            <v>41275</v>
          </cell>
          <cell r="J28"/>
          <cell r="K28">
            <v>10</v>
          </cell>
          <cell r="L28" t="str">
            <v>1024712273</v>
          </cell>
          <cell r="M28">
            <v>50334</v>
          </cell>
          <cell r="N28">
            <v>50154</v>
          </cell>
          <cell r="O28" t="str">
            <v/>
          </cell>
          <cell r="P28"/>
          <cell r="Q28" t="str">
            <v>40020</v>
          </cell>
          <cell r="R28" t="str">
            <v>PRO</v>
          </cell>
          <cell r="S28"/>
          <cell r="T28"/>
          <cell r="U28"/>
          <cell r="V28" t="str">
            <v>19/12/1960</v>
          </cell>
          <cell r="W28">
            <v>62</v>
          </cell>
          <cell r="X28" t="str">
            <v>V506613</v>
          </cell>
          <cell r="Y28"/>
          <cell r="Z28">
            <v>46804</v>
          </cell>
          <cell r="AA28">
            <v>46624</v>
          </cell>
          <cell r="AB28" t="str">
            <v/>
          </cell>
          <cell r="AC28" t="str">
            <v>1024712273</v>
          </cell>
          <cell r="AD28" t="str">
            <v>PRO</v>
          </cell>
          <cell r="AE28"/>
          <cell r="AF28">
            <v>48031</v>
          </cell>
          <cell r="AG28">
            <v>47851</v>
          </cell>
          <cell r="AH28" t="str">
            <v/>
          </cell>
          <cell r="AI28" t="str">
            <v>1024712273</v>
          </cell>
          <cell r="AJ28" t="str">
            <v>TA</v>
          </cell>
          <cell r="AK28" t="str">
            <v>Saudi</v>
          </cell>
          <cell r="AL28"/>
          <cell r="AM28"/>
          <cell r="AN28"/>
          <cell r="AO28" t="str">
            <v>Yes</v>
          </cell>
          <cell r="AP28" t="str">
            <v>No</v>
          </cell>
          <cell r="AQ28" t="str">
            <v>No</v>
          </cell>
          <cell r="AR28" t="str">
            <v>No</v>
          </cell>
          <cell r="AS28"/>
          <cell r="AT28" t="str">
            <v>Yes</v>
          </cell>
        </row>
        <row r="29">
          <cell r="B29" t="e">
            <v>#N/A</v>
          </cell>
          <cell r="C29" t="str">
            <v>Abdulla Ahmed Abas Khalifa</v>
          </cell>
          <cell r="D29" t="str">
            <v>Muslim</v>
          </cell>
          <cell r="E29" t="str">
            <v>Male</v>
          </cell>
          <cell r="F29" t="str">
            <v>LEFT</v>
          </cell>
          <cell r="G29" t="str">
            <v>TST - PRO</v>
          </cell>
          <cell r="H29" t="str">
            <v>Saudi Arabia</v>
          </cell>
          <cell r="I29">
            <v>40544</v>
          </cell>
          <cell r="J29"/>
          <cell r="K29">
            <v>12</v>
          </cell>
          <cell r="L29" t="str">
            <v>1092032646</v>
          </cell>
          <cell r="M29">
            <v>44998</v>
          </cell>
          <cell r="N29">
            <v>44818</v>
          </cell>
          <cell r="O29" t="str">
            <v>Reminder</v>
          </cell>
          <cell r="P29"/>
          <cell r="Q29" t="str">
            <v>40020</v>
          </cell>
          <cell r="R29" t="str">
            <v>PRO</v>
          </cell>
          <cell r="S29"/>
          <cell r="T29"/>
          <cell r="U29"/>
          <cell r="V29" t="str">
            <v>25-Aug-1996</v>
          </cell>
          <cell r="W29">
            <v>27</v>
          </cell>
          <cell r="X29" t="str">
            <v>M045848</v>
          </cell>
          <cell r="Y29"/>
          <cell r="Z29">
            <v>46866</v>
          </cell>
          <cell r="AA29">
            <v>46686</v>
          </cell>
          <cell r="AB29" t="str">
            <v/>
          </cell>
          <cell r="AC29" t="str">
            <v>1092032646</v>
          </cell>
          <cell r="AD29" t="str">
            <v>PRO</v>
          </cell>
          <cell r="AE29"/>
          <cell r="AF29">
            <v>46471</v>
          </cell>
          <cell r="AG29">
            <v>46291</v>
          </cell>
          <cell r="AH29" t="str">
            <v/>
          </cell>
          <cell r="AI29" t="str">
            <v>1092032646</v>
          </cell>
          <cell r="AJ29" t="str">
            <v>TA</v>
          </cell>
          <cell r="AK29" t="str">
            <v>Saudi</v>
          </cell>
          <cell r="AL29"/>
          <cell r="AM29"/>
          <cell r="AN29"/>
          <cell r="AO29" t="str">
            <v>Yes</v>
          </cell>
          <cell r="AP29" t="str">
            <v>No</v>
          </cell>
          <cell r="AQ29" t="str">
            <v>No</v>
          </cell>
          <cell r="AR29" t="str">
            <v>No</v>
          </cell>
          <cell r="AS29"/>
          <cell r="AT29" t="str">
            <v>Yes</v>
          </cell>
        </row>
        <row r="30">
          <cell r="B30" t="e">
            <v>#N/A</v>
          </cell>
          <cell r="C30" t="str">
            <v>Abdul Latif</v>
          </cell>
          <cell r="D30" t="str">
            <v>Muslim</v>
          </cell>
          <cell r="E30" t="str">
            <v>Male</v>
          </cell>
          <cell r="F30" t="str">
            <v>LEFT</v>
          </cell>
          <cell r="G30" t="str">
            <v>WSA - PRO</v>
          </cell>
          <cell r="H30" t="str">
            <v>Saudi Arabia</v>
          </cell>
          <cell r="I30">
            <v>43054</v>
          </cell>
          <cell r="J30"/>
          <cell r="K30">
            <v>6</v>
          </cell>
          <cell r="L30" t="str">
            <v>1083785467</v>
          </cell>
          <cell r="M30"/>
          <cell r="N30" t="str">
            <v/>
          </cell>
          <cell r="O30" t="str">
            <v/>
          </cell>
          <cell r="P30"/>
          <cell r="Q30" t="str">
            <v>40020</v>
          </cell>
          <cell r="R30" t="str">
            <v>PRO</v>
          </cell>
          <cell r="S30"/>
          <cell r="T30"/>
          <cell r="U30"/>
          <cell r="V30" t="str">
            <v>12-Nov-1994</v>
          </cell>
          <cell r="W30">
            <v>28</v>
          </cell>
          <cell r="X30" t="str">
            <v>M045847</v>
          </cell>
          <cell r="Y30"/>
          <cell r="Z30">
            <v>46866</v>
          </cell>
          <cell r="AA30">
            <v>46686</v>
          </cell>
          <cell r="AB30" t="str">
            <v/>
          </cell>
          <cell r="AC30" t="str">
            <v>1083785467</v>
          </cell>
          <cell r="AD30" t="str">
            <v>PRO</v>
          </cell>
          <cell r="AE30"/>
          <cell r="AF30">
            <v>45249</v>
          </cell>
          <cell r="AG30">
            <v>45069</v>
          </cell>
          <cell r="AH30" t="str">
            <v>Reminder</v>
          </cell>
          <cell r="AI30" t="str">
            <v>1083785467</v>
          </cell>
          <cell r="AJ30" t="str">
            <v>TA</v>
          </cell>
          <cell r="AK30" t="str">
            <v>Saudi</v>
          </cell>
          <cell r="AL30"/>
          <cell r="AM30"/>
          <cell r="AN30"/>
          <cell r="AO30" t="str">
            <v>Yes</v>
          </cell>
          <cell r="AP30" t="str">
            <v>No</v>
          </cell>
          <cell r="AQ30" t="str">
            <v>No</v>
          </cell>
          <cell r="AR30" t="str">
            <v>No</v>
          </cell>
          <cell r="AS30"/>
          <cell r="AT30" t="str">
            <v>Yes</v>
          </cell>
        </row>
        <row r="31">
          <cell r="B31" t="str">
            <v>G00017868</v>
          </cell>
          <cell r="C31" t="str">
            <v>Ahamed Jaffer</v>
          </cell>
          <cell r="D31" t="str">
            <v>Muslim</v>
          </cell>
          <cell r="E31" t="str">
            <v>Male</v>
          </cell>
          <cell r="F31" t="str">
            <v>Working</v>
          </cell>
          <cell r="G31" t="str">
            <v>WSA</v>
          </cell>
          <cell r="H31" t="str">
            <v>India</v>
          </cell>
          <cell r="I31">
            <v>44287</v>
          </cell>
          <cell r="J31"/>
          <cell r="K31">
            <v>2</v>
          </cell>
          <cell r="L31" t="str">
            <v>2515062475</v>
          </cell>
          <cell r="M31">
            <v>45338</v>
          </cell>
          <cell r="N31">
            <v>45338</v>
          </cell>
          <cell r="O31" t="str">
            <v/>
          </cell>
          <cell r="P31" t="str">
            <v>SALES</v>
          </cell>
          <cell r="Q31"/>
          <cell r="R31" t="str">
            <v>Pressure</v>
          </cell>
          <cell r="S31" t="str">
            <v>INDIRECT</v>
          </cell>
          <cell r="T31"/>
          <cell r="U31"/>
          <cell r="V31">
            <v>30125</v>
          </cell>
          <cell r="W31">
            <v>41</v>
          </cell>
          <cell r="X31" t="str">
            <v>P0044980</v>
          </cell>
          <cell r="Y31">
            <v>42544</v>
          </cell>
          <cell r="Z31">
            <v>46195</v>
          </cell>
          <cell r="AA31">
            <v>46015</v>
          </cell>
          <cell r="AB31" t="str">
            <v/>
          </cell>
          <cell r="AC31" t="str">
            <v>201/2021/7195218</v>
          </cell>
          <cell r="AD31" t="str">
            <v>Technician</v>
          </cell>
          <cell r="AE31">
            <v>44305</v>
          </cell>
          <cell r="AF31">
            <v>45338</v>
          </cell>
          <cell r="AG31">
            <v>45158</v>
          </cell>
          <cell r="AH31" t="str">
            <v>Reminder</v>
          </cell>
          <cell r="AI31" t="str">
            <v>2515062475</v>
          </cell>
          <cell r="AJ31" t="str">
            <v>TA</v>
          </cell>
          <cell r="AK31" t="str">
            <v>Saudi</v>
          </cell>
          <cell r="AL31" t="str">
            <v>Yes</v>
          </cell>
          <cell r="AM31" t="str">
            <v>No</v>
          </cell>
          <cell r="AN31" t="str">
            <v>No</v>
          </cell>
          <cell r="AO31" t="str">
            <v>Yes</v>
          </cell>
          <cell r="AP31" t="str">
            <v>No</v>
          </cell>
          <cell r="AQ31" t="str">
            <v>No</v>
          </cell>
          <cell r="AR31" t="str">
            <v>No</v>
          </cell>
          <cell r="AS31" t="str">
            <v>No</v>
          </cell>
          <cell r="AT31" t="str">
            <v>No</v>
          </cell>
        </row>
        <row r="32">
          <cell r="B32" t="e">
            <v>#N/A</v>
          </cell>
          <cell r="C32" t="str">
            <v>Al Sunni Tahani Musaa</v>
          </cell>
          <cell r="D32" t="str">
            <v>Muslim</v>
          </cell>
          <cell r="E32" t="str">
            <v>Female</v>
          </cell>
          <cell r="F32" t="str">
            <v>LEFT</v>
          </cell>
          <cell r="G32" t="str">
            <v>TST - PRO</v>
          </cell>
          <cell r="H32" t="str">
            <v>Saudi Arabia</v>
          </cell>
          <cell r="I32">
            <v>44287</v>
          </cell>
          <cell r="J32"/>
          <cell r="K32">
            <v>2</v>
          </cell>
          <cell r="L32" t="str">
            <v>1004918072</v>
          </cell>
          <cell r="M32">
            <v>47155</v>
          </cell>
          <cell r="N32">
            <v>46975</v>
          </cell>
          <cell r="O32" t="str">
            <v/>
          </cell>
          <cell r="P32"/>
          <cell r="Q32"/>
          <cell r="R32" t="str">
            <v>PRO</v>
          </cell>
          <cell r="S32"/>
          <cell r="T32"/>
          <cell r="U32"/>
          <cell r="V32">
            <v>28259</v>
          </cell>
          <cell r="W32">
            <v>46</v>
          </cell>
          <cell r="X32"/>
          <cell r="Y32"/>
          <cell r="Z32"/>
          <cell r="AA32" t="str">
            <v/>
          </cell>
          <cell r="AB32" t="str">
            <v/>
          </cell>
          <cell r="AC32"/>
          <cell r="AD32"/>
          <cell r="AE32"/>
          <cell r="AF32">
            <v>47155</v>
          </cell>
          <cell r="AG32">
            <v>46975</v>
          </cell>
          <cell r="AH32" t="str">
            <v/>
          </cell>
          <cell r="AI32"/>
          <cell r="AJ32" t="str">
            <v>TA</v>
          </cell>
          <cell r="AK32"/>
          <cell r="AL32"/>
          <cell r="AM32"/>
          <cell r="AN32"/>
          <cell r="AO32"/>
          <cell r="AP32" t="str">
            <v>No</v>
          </cell>
          <cell r="AQ32" t="str">
            <v>No</v>
          </cell>
          <cell r="AR32" t="str">
            <v>No</v>
          </cell>
          <cell r="AS32"/>
          <cell r="AT32" t="str">
            <v>Yes</v>
          </cell>
        </row>
        <row r="33">
          <cell r="B33" t="str">
            <v>G00018316</v>
          </cell>
          <cell r="C33" t="str">
            <v>Kamel Mohammed A Alasif</v>
          </cell>
          <cell r="D33" t="str">
            <v>Muslim</v>
          </cell>
          <cell r="E33" t="str">
            <v>Male</v>
          </cell>
          <cell r="F33" t="str">
            <v>Working</v>
          </cell>
          <cell r="G33" t="str">
            <v>WSA</v>
          </cell>
          <cell r="H33" t="str">
            <v>Saudi Arabia</v>
          </cell>
          <cell r="I33">
            <v>44357</v>
          </cell>
          <cell r="J33"/>
          <cell r="K33">
            <v>2</v>
          </cell>
          <cell r="L33" t="str">
            <v>1061849087</v>
          </cell>
          <cell r="M33">
            <v>47829</v>
          </cell>
          <cell r="N33">
            <v>47649</v>
          </cell>
          <cell r="O33" t="str">
            <v/>
          </cell>
          <cell r="P33"/>
          <cell r="Q33"/>
          <cell r="R33" t="str">
            <v>Supp. Chain</v>
          </cell>
          <cell r="S33" t="str">
            <v>INDIRECT</v>
          </cell>
          <cell r="T33"/>
          <cell r="U33"/>
          <cell r="V33">
            <v>32715</v>
          </cell>
          <cell r="W33">
            <v>34</v>
          </cell>
          <cell r="X33" t="str">
            <v>Y459131</v>
          </cell>
          <cell r="Y33">
            <v>44079</v>
          </cell>
          <cell r="Z33">
            <v>47622</v>
          </cell>
          <cell r="AA33">
            <v>47442</v>
          </cell>
          <cell r="AB33" t="str">
            <v/>
          </cell>
          <cell r="AC33" t="str">
            <v>1061849087</v>
          </cell>
          <cell r="AD33" t="str">
            <v>Driver</v>
          </cell>
          <cell r="AE33"/>
          <cell r="AF33">
            <v>47829</v>
          </cell>
          <cell r="AG33">
            <v>47649</v>
          </cell>
          <cell r="AH33" t="str">
            <v/>
          </cell>
          <cell r="AI33" t="str">
            <v>1061849087</v>
          </cell>
          <cell r="AJ33" t="str">
            <v>TA</v>
          </cell>
          <cell r="AK33" t="str">
            <v>Saudi</v>
          </cell>
          <cell r="AL33" t="str">
            <v>Yes</v>
          </cell>
          <cell r="AM33" t="str">
            <v>No</v>
          </cell>
          <cell r="AN33" t="str">
            <v>No</v>
          </cell>
          <cell r="AO33" t="str">
            <v>Yes</v>
          </cell>
          <cell r="AP33" t="str">
            <v>No</v>
          </cell>
          <cell r="AQ33" t="str">
            <v>No</v>
          </cell>
          <cell r="AR33" t="str">
            <v>No</v>
          </cell>
          <cell r="AS33" t="str">
            <v>No</v>
          </cell>
          <cell r="AT33" t="str">
            <v>No</v>
          </cell>
        </row>
        <row r="34">
          <cell r="B34" t="str">
            <v>G00019129</v>
          </cell>
          <cell r="C34" t="str">
            <v>HADI ABDULLAH M AL-OSAIF</v>
          </cell>
          <cell r="D34" t="str">
            <v>Muslim</v>
          </cell>
          <cell r="E34" t="str">
            <v>Male</v>
          </cell>
          <cell r="F34" t="str">
            <v>Working</v>
          </cell>
          <cell r="G34" t="str">
            <v>WSA</v>
          </cell>
          <cell r="H34" t="str">
            <v>Saudi Arabia</v>
          </cell>
          <cell r="I34">
            <v>44451</v>
          </cell>
          <cell r="J34"/>
          <cell r="K34">
            <v>2</v>
          </cell>
          <cell r="L34" t="str">
            <v>1095412308</v>
          </cell>
          <cell r="M34">
            <v>46616</v>
          </cell>
          <cell r="N34">
            <v>46436</v>
          </cell>
          <cell r="O34" t="str">
            <v/>
          </cell>
          <cell r="P34"/>
          <cell r="Q34"/>
          <cell r="R34" t="str">
            <v>Pressure</v>
          </cell>
          <cell r="S34" t="str">
            <v>DIRECT</v>
          </cell>
          <cell r="T34"/>
          <cell r="U34"/>
          <cell r="V34">
            <v>35615</v>
          </cell>
          <cell r="W34">
            <v>26</v>
          </cell>
          <cell r="X34"/>
          <cell r="Y34"/>
          <cell r="Z34"/>
          <cell r="AA34" t="str">
            <v/>
          </cell>
          <cell r="AB34" t="str">
            <v/>
          </cell>
          <cell r="AC34"/>
          <cell r="AD34" t="str">
            <v>Technician</v>
          </cell>
          <cell r="AE34"/>
          <cell r="AF34">
            <v>46616</v>
          </cell>
          <cell r="AG34">
            <v>46436</v>
          </cell>
          <cell r="AH34" t="str">
            <v/>
          </cell>
          <cell r="AI34" t="str">
            <v>1095412308</v>
          </cell>
          <cell r="AJ34" t="str">
            <v>TA</v>
          </cell>
          <cell r="AK34" t="str">
            <v>Saudi</v>
          </cell>
          <cell r="AL34" t="str">
            <v>Yes</v>
          </cell>
          <cell r="AM34" t="str">
            <v>No</v>
          </cell>
          <cell r="AN34" t="str">
            <v>No</v>
          </cell>
          <cell r="AO34" t="str">
            <v>Yes</v>
          </cell>
          <cell r="AP34" t="str">
            <v>No</v>
          </cell>
          <cell r="AQ34" t="str">
            <v>No</v>
          </cell>
          <cell r="AR34" t="str">
            <v>No</v>
          </cell>
          <cell r="AS34" t="str">
            <v>No</v>
          </cell>
          <cell r="AT34" t="str">
            <v>No</v>
          </cell>
        </row>
        <row r="35">
          <cell r="B35" t="str">
            <v>G00020751</v>
          </cell>
          <cell r="C35" t="str">
            <v>Mohammad Jafar E Alabdrabalnabi</v>
          </cell>
          <cell r="D35" t="str">
            <v>Muslim</v>
          </cell>
          <cell r="E35" t="str">
            <v>Male</v>
          </cell>
          <cell r="F35" t="str">
            <v>Working</v>
          </cell>
          <cell r="G35" t="str">
            <v>TST</v>
          </cell>
          <cell r="H35" t="str">
            <v>Saudi Arabia</v>
          </cell>
          <cell r="I35">
            <v>44805</v>
          </cell>
          <cell r="J35"/>
          <cell r="K35">
            <v>1</v>
          </cell>
          <cell r="L35">
            <v>1067251023</v>
          </cell>
          <cell r="M35">
            <v>48031</v>
          </cell>
          <cell r="N35">
            <v>47851</v>
          </cell>
          <cell r="O35" t="str">
            <v/>
          </cell>
          <cell r="P35"/>
          <cell r="Q35" t="str">
            <v>43000</v>
          </cell>
          <cell r="R35" t="str">
            <v>Admin</v>
          </cell>
          <cell r="S35" t="str">
            <v>INDIRECT</v>
          </cell>
          <cell r="T35"/>
          <cell r="U35"/>
          <cell r="V35" t="str">
            <v>21/7/1990</v>
          </cell>
          <cell r="W35">
            <v>33</v>
          </cell>
          <cell r="X35" t="str">
            <v>ZX92007</v>
          </cell>
          <cell r="Y35">
            <v>44802</v>
          </cell>
          <cell r="Z35">
            <v>46574</v>
          </cell>
          <cell r="AA35">
            <v>46394</v>
          </cell>
          <cell r="AB35" t="str">
            <v/>
          </cell>
          <cell r="AC35" t="str">
            <v>1067231023</v>
          </cell>
          <cell r="AD35" t="str">
            <v>HR &amp; Admin Manager</v>
          </cell>
          <cell r="AE35">
            <v>44378</v>
          </cell>
          <cell r="AF35">
            <v>48031</v>
          </cell>
          <cell r="AG35">
            <v>47851</v>
          </cell>
          <cell r="AH35" t="str">
            <v/>
          </cell>
          <cell r="AI35" t="str">
            <v>1067251023</v>
          </cell>
          <cell r="AJ35" t="str">
            <v>Own</v>
          </cell>
          <cell r="AK35" t="str">
            <v>Saudi</v>
          </cell>
          <cell r="AL35"/>
          <cell r="AM35"/>
          <cell r="AN35"/>
          <cell r="AO35"/>
          <cell r="AP35"/>
          <cell r="AQ35"/>
          <cell r="AR35"/>
          <cell r="AS35"/>
          <cell r="AT35"/>
        </row>
        <row r="36">
          <cell r="B36" t="str">
            <v>G00022124</v>
          </cell>
          <cell r="C36" t="str">
            <v>Mohammed Nafel</v>
          </cell>
          <cell r="D36" t="str">
            <v>Muslim</v>
          </cell>
          <cell r="E36" t="str">
            <v>Male</v>
          </cell>
          <cell r="F36" t="str">
            <v>Working</v>
          </cell>
          <cell r="G36" t="str">
            <v>WSA</v>
          </cell>
          <cell r="H36" t="str">
            <v>Saudi Arabia</v>
          </cell>
          <cell r="I36">
            <v>44958</v>
          </cell>
          <cell r="J36"/>
          <cell r="K36">
            <v>0</v>
          </cell>
          <cell r="L36">
            <v>1097655703</v>
          </cell>
          <cell r="M36">
            <v>46471</v>
          </cell>
          <cell r="N36">
            <v>46291</v>
          </cell>
          <cell r="O36" t="str">
            <v/>
          </cell>
          <cell r="P36"/>
          <cell r="Q36"/>
          <cell r="R36" t="str">
            <v>Pressure</v>
          </cell>
          <cell r="S36" t="str">
            <v>DIRECT</v>
          </cell>
          <cell r="T36"/>
          <cell r="U36"/>
          <cell r="V36">
            <v>35789</v>
          </cell>
          <cell r="W36">
            <v>25</v>
          </cell>
          <cell r="X36"/>
          <cell r="Y36"/>
          <cell r="Z36"/>
          <cell r="AA36"/>
          <cell r="AB36"/>
          <cell r="AC36"/>
          <cell r="AD36" t="str">
            <v>Technician</v>
          </cell>
          <cell r="AE36"/>
          <cell r="AF36">
            <v>46471</v>
          </cell>
          <cell r="AG36">
            <v>46291</v>
          </cell>
          <cell r="AH36"/>
          <cell r="AI36">
            <v>1097655703</v>
          </cell>
          <cell r="AJ36" t="str">
            <v>TA</v>
          </cell>
          <cell r="AK36" t="str">
            <v>Saudi</v>
          </cell>
          <cell r="AL36"/>
          <cell r="AM36"/>
          <cell r="AN36"/>
          <cell r="AO36"/>
          <cell r="AP36"/>
          <cell r="AQ36"/>
          <cell r="AR36"/>
          <cell r="AS36"/>
          <cell r="AT36"/>
        </row>
        <row r="37">
          <cell r="B37" t="str">
            <v>G00023434</v>
          </cell>
          <cell r="C37" t="str">
            <v>Nabil Karam Rahal</v>
          </cell>
          <cell r="D37" t="str">
            <v>Muslim</v>
          </cell>
          <cell r="E37" t="str">
            <v>Male</v>
          </cell>
          <cell r="F37" t="str">
            <v>Working</v>
          </cell>
          <cell r="G37" t="str">
            <v>WSA</v>
          </cell>
          <cell r="H37" t="str">
            <v>Lebonon</v>
          </cell>
          <cell r="I37">
            <v>45108</v>
          </cell>
          <cell r="J37"/>
          <cell r="K37">
            <v>0</v>
          </cell>
          <cell r="L37">
            <v>2249763125</v>
          </cell>
          <cell r="M37">
            <v>45249</v>
          </cell>
          <cell r="N37">
            <v>45069</v>
          </cell>
          <cell r="O37" t="str">
            <v>Reminder</v>
          </cell>
          <cell r="P37"/>
          <cell r="Q37"/>
          <cell r="R37" t="str">
            <v>Admin</v>
          </cell>
          <cell r="S37" t="str">
            <v>INDIRECT</v>
          </cell>
          <cell r="T37"/>
          <cell r="U37"/>
          <cell r="V37" t="str">
            <v>12/01/1957</v>
          </cell>
          <cell r="W37">
            <v>66</v>
          </cell>
          <cell r="X37" t="str">
            <v>RL4034606</v>
          </cell>
          <cell r="Y37"/>
          <cell r="Z37" t="str">
            <v>27/12/2024</v>
          </cell>
          <cell r="AA37"/>
          <cell r="AB37"/>
          <cell r="AC37">
            <v>2249763125</v>
          </cell>
          <cell r="AD37" t="str">
            <v>Assistant</v>
          </cell>
          <cell r="AE37"/>
          <cell r="AF37">
            <v>45249</v>
          </cell>
          <cell r="AG37">
            <v>45069</v>
          </cell>
          <cell r="AH37"/>
          <cell r="AI37">
            <v>2249763125</v>
          </cell>
          <cell r="AJ37" t="str">
            <v>TA</v>
          </cell>
          <cell r="AK37" t="str">
            <v>Saudi</v>
          </cell>
          <cell r="AL37"/>
          <cell r="AM37"/>
          <cell r="AN37"/>
          <cell r="AO37"/>
          <cell r="AP37"/>
          <cell r="AQ37"/>
          <cell r="AR37"/>
          <cell r="AS37"/>
          <cell r="AT37"/>
        </row>
        <row r="38">
          <cell r="B38" t="str">
            <v>G00023433</v>
          </cell>
          <cell r="C38" t="str">
            <v xml:space="preserve">Sajdah Alkhabbaz
</v>
          </cell>
          <cell r="D38" t="str">
            <v>Muslim</v>
          </cell>
          <cell r="E38" t="str">
            <v>Female</v>
          </cell>
          <cell r="F38" t="str">
            <v>Working</v>
          </cell>
          <cell r="G38" t="str">
            <v>TST</v>
          </cell>
          <cell r="H38" t="str">
            <v>Saudi Arabia</v>
          </cell>
          <cell r="I38">
            <v>45165</v>
          </cell>
          <cell r="K38">
            <v>0</v>
          </cell>
          <cell r="L38">
            <v>1091009074</v>
          </cell>
          <cell r="M38">
            <v>45159</v>
          </cell>
          <cell r="N38">
            <v>44979</v>
          </cell>
          <cell r="O38" t="str">
            <v>Reminder</v>
          </cell>
          <cell r="P38"/>
          <cell r="Q38"/>
          <cell r="R38" t="str">
            <v>Admin</v>
          </cell>
          <cell r="S38" t="str">
            <v>INDIRECT</v>
          </cell>
          <cell r="T38"/>
          <cell r="U38"/>
          <cell r="V38" t="str">
            <v>18/05/1996</v>
          </cell>
          <cell r="W38">
            <v>27</v>
          </cell>
          <cell r="X38"/>
          <cell r="Y38"/>
          <cell r="Z38" t="str">
            <v>25/02/2027</v>
          </cell>
          <cell r="AA38"/>
          <cell r="AB38"/>
          <cell r="AC38">
            <v>1091009074</v>
          </cell>
          <cell r="AD38" t="str">
            <v>Accountant</v>
          </cell>
          <cell r="AE38"/>
          <cell r="AF38">
            <v>45159</v>
          </cell>
          <cell r="AG38">
            <v>44979</v>
          </cell>
          <cell r="AH38"/>
          <cell r="AI38">
            <v>1091009074</v>
          </cell>
          <cell r="AJ38" t="str">
            <v>TA</v>
          </cell>
          <cell r="AK38" t="str">
            <v>Saudi</v>
          </cell>
          <cell r="AL38"/>
          <cell r="AM38"/>
          <cell r="AN38"/>
          <cell r="AO38"/>
          <cell r="AP38"/>
          <cell r="AQ38"/>
          <cell r="AR38"/>
          <cell r="AS38"/>
          <cell r="AT38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2017"/>
      <sheetName val="Travel Dates"/>
      <sheetName val="leave used details"/>
      <sheetName val="extra rule"/>
      <sheetName val="Sheet1"/>
    </sheetNames>
    <sheetDataSet>
      <sheetData sheetId="0"/>
      <sheetData sheetId="1">
        <row r="6">
          <cell r="F6" t="str">
            <v>G00009082</v>
          </cell>
          <cell r="G6">
            <v>73000</v>
          </cell>
          <cell r="H6" t="str">
            <v>Indirect</v>
          </cell>
          <cell r="I6">
            <v>6251000</v>
          </cell>
          <cell r="J6">
            <v>36176</v>
          </cell>
          <cell r="K6" t="str">
            <v>25 years, 11 months, 15 days</v>
          </cell>
          <cell r="L6"/>
          <cell r="M6">
            <v>22</v>
          </cell>
          <cell r="N6">
            <v>5</v>
          </cell>
          <cell r="O6">
            <v>27</v>
          </cell>
        </row>
        <row r="7">
          <cell r="F7" t="str">
            <v>G00009083</v>
          </cell>
          <cell r="G7">
            <v>41000</v>
          </cell>
          <cell r="H7" t="str">
            <v>Indirect</v>
          </cell>
          <cell r="I7">
            <v>6251000</v>
          </cell>
          <cell r="J7">
            <v>36597</v>
          </cell>
          <cell r="K7" t="str">
            <v>24 years, 9 months, 19 days</v>
          </cell>
          <cell r="L7"/>
          <cell r="M7">
            <v>22</v>
          </cell>
          <cell r="N7">
            <v>5</v>
          </cell>
          <cell r="O7">
            <v>27</v>
          </cell>
        </row>
        <row r="8">
          <cell r="F8" t="str">
            <v>G00009086</v>
          </cell>
          <cell r="G8">
            <v>70070</v>
          </cell>
          <cell r="H8" t="str">
            <v>Indirect</v>
          </cell>
          <cell r="I8">
            <v>6251000</v>
          </cell>
          <cell r="J8">
            <v>37165</v>
          </cell>
          <cell r="K8" t="str">
            <v>23 years, 2 months, 30 days</v>
          </cell>
          <cell r="L8"/>
          <cell r="M8">
            <v>22</v>
          </cell>
          <cell r="N8">
            <v>5</v>
          </cell>
          <cell r="O8">
            <v>27</v>
          </cell>
        </row>
        <row r="9">
          <cell r="F9" t="str">
            <v>G00009087</v>
          </cell>
          <cell r="G9">
            <v>33010</v>
          </cell>
          <cell r="H9" t="str">
            <v>Indirect</v>
          </cell>
          <cell r="I9">
            <v>6251000</v>
          </cell>
          <cell r="J9">
            <v>38200</v>
          </cell>
          <cell r="K9" t="str">
            <v>20 years, 4 months, 30 days</v>
          </cell>
          <cell r="L9"/>
          <cell r="M9">
            <v>22</v>
          </cell>
          <cell r="N9">
            <v>5</v>
          </cell>
          <cell r="O9">
            <v>27</v>
          </cell>
        </row>
        <row r="10">
          <cell r="F10" t="str">
            <v>G00009088</v>
          </cell>
          <cell r="G10">
            <v>41000</v>
          </cell>
          <cell r="H10" t="str">
            <v>Indirect</v>
          </cell>
          <cell r="I10">
            <v>6251000</v>
          </cell>
          <cell r="J10">
            <v>38760</v>
          </cell>
          <cell r="K10" t="str">
            <v>18 years, 10 months, 19 days</v>
          </cell>
          <cell r="L10"/>
          <cell r="M10">
            <v>22</v>
          </cell>
          <cell r="N10">
            <v>5</v>
          </cell>
          <cell r="O10">
            <v>27</v>
          </cell>
        </row>
        <row r="11">
          <cell r="F11" t="str">
            <v>G00009089</v>
          </cell>
          <cell r="G11">
            <v>43000</v>
          </cell>
          <cell r="H11" t="str">
            <v>Indirect</v>
          </cell>
          <cell r="I11">
            <v>6251000</v>
          </cell>
          <cell r="J11">
            <v>38784</v>
          </cell>
          <cell r="K11" t="str">
            <v>18 years, 9 months, 23 days</v>
          </cell>
          <cell r="L11"/>
          <cell r="M11">
            <v>22</v>
          </cell>
          <cell r="N11">
            <v>5</v>
          </cell>
          <cell r="O11">
            <v>27</v>
          </cell>
        </row>
        <row r="12">
          <cell r="F12" t="str">
            <v>G00000112</v>
          </cell>
          <cell r="G12">
            <v>40000</v>
          </cell>
          <cell r="H12" t="str">
            <v>Indirect</v>
          </cell>
          <cell r="I12">
            <v>6251000</v>
          </cell>
          <cell r="J12">
            <v>38808</v>
          </cell>
          <cell r="K12" t="str">
            <v>18 years, 8 months, 30 days</v>
          </cell>
          <cell r="L12"/>
          <cell r="M12">
            <v>30</v>
          </cell>
          <cell r="N12">
            <v>0</v>
          </cell>
          <cell r="O12">
            <v>30</v>
          </cell>
        </row>
        <row r="13">
          <cell r="F13" t="str">
            <v>G00009090</v>
          </cell>
          <cell r="G13">
            <v>70040</v>
          </cell>
          <cell r="H13" t="str">
            <v>Indirect</v>
          </cell>
          <cell r="I13">
            <v>6251000</v>
          </cell>
          <cell r="J13">
            <v>39203</v>
          </cell>
          <cell r="K13" t="str">
            <v>17 years, 7 months, 30 days</v>
          </cell>
          <cell r="L13"/>
          <cell r="M13">
            <v>22</v>
          </cell>
          <cell r="N13">
            <v>5</v>
          </cell>
          <cell r="O13">
            <v>27</v>
          </cell>
        </row>
        <row r="14">
          <cell r="F14" t="str">
            <v>G00009091</v>
          </cell>
          <cell r="G14">
            <v>71050</v>
          </cell>
          <cell r="H14" t="str">
            <v>Indirect</v>
          </cell>
          <cell r="I14">
            <v>6251000</v>
          </cell>
          <cell r="J14">
            <v>39488</v>
          </cell>
          <cell r="K14" t="str">
            <v>16 years, 10 months, 21 days</v>
          </cell>
          <cell r="L14"/>
          <cell r="M14">
            <v>22</v>
          </cell>
          <cell r="N14">
            <v>5</v>
          </cell>
          <cell r="O14">
            <v>27</v>
          </cell>
        </row>
        <row r="15">
          <cell r="F15" t="str">
            <v>G00009092</v>
          </cell>
          <cell r="G15">
            <v>41000</v>
          </cell>
          <cell r="H15" t="str">
            <v>Indirect</v>
          </cell>
          <cell r="I15">
            <v>6251000</v>
          </cell>
          <cell r="J15">
            <v>39561</v>
          </cell>
          <cell r="K15" t="str">
            <v>16 years, 8 months, 8 days</v>
          </cell>
          <cell r="L15"/>
          <cell r="M15">
            <v>22</v>
          </cell>
          <cell r="N15">
            <v>5</v>
          </cell>
          <cell r="O15">
            <v>27</v>
          </cell>
        </row>
        <row r="16">
          <cell r="F16" t="str">
            <v>G00009093</v>
          </cell>
          <cell r="G16">
            <v>41000</v>
          </cell>
          <cell r="H16" t="str">
            <v>Indirect</v>
          </cell>
          <cell r="I16">
            <v>6251000</v>
          </cell>
          <cell r="J16">
            <v>39579</v>
          </cell>
          <cell r="K16" t="str">
            <v>16 years, 7 months, 20 days</v>
          </cell>
          <cell r="L16"/>
          <cell r="M16">
            <v>22</v>
          </cell>
          <cell r="N16">
            <v>5</v>
          </cell>
          <cell r="O16">
            <v>27</v>
          </cell>
        </row>
        <row r="17">
          <cell r="F17"/>
          <cell r="G17" t="str">
            <v>SALES - External</v>
          </cell>
          <cell r="H17"/>
          <cell r="I17"/>
          <cell r="J17">
            <v>39685</v>
          </cell>
          <cell r="K17" t="str">
            <v>16 years, 4 months, 6 days</v>
          </cell>
          <cell r="L17"/>
          <cell r="M17">
            <v>5</v>
          </cell>
          <cell r="N17">
            <v>7</v>
          </cell>
          <cell r="O17">
            <v>12</v>
          </cell>
        </row>
        <row r="18">
          <cell r="F18"/>
          <cell r="G18" t="str">
            <v>SALES - Calibration</v>
          </cell>
          <cell r="H18"/>
          <cell r="I18"/>
          <cell r="J18">
            <v>40045</v>
          </cell>
          <cell r="K18" t="str">
            <v>15 years, 4 months, 11 days</v>
          </cell>
          <cell r="L18"/>
          <cell r="M18">
            <v>22</v>
          </cell>
          <cell r="N18">
            <v>5</v>
          </cell>
          <cell r="O18">
            <v>27</v>
          </cell>
        </row>
        <row r="19">
          <cell r="F19"/>
          <cell r="G19" t="str">
            <v>PW</v>
          </cell>
          <cell r="H19"/>
          <cell r="I19"/>
          <cell r="J19">
            <v>40224</v>
          </cell>
          <cell r="K19" t="str">
            <v>14 years, 10 months, 16 days</v>
          </cell>
          <cell r="L19"/>
          <cell r="M19">
            <v>22</v>
          </cell>
          <cell r="N19">
            <v>5</v>
          </cell>
          <cell r="O19">
            <v>27</v>
          </cell>
        </row>
        <row r="20">
          <cell r="F20" t="str">
            <v>G00009098</v>
          </cell>
          <cell r="G20">
            <v>73000</v>
          </cell>
          <cell r="H20" t="str">
            <v>Indirect</v>
          </cell>
          <cell r="I20">
            <v>6251000</v>
          </cell>
          <cell r="J20">
            <v>40225</v>
          </cell>
          <cell r="K20" t="str">
            <v>14 years, 10 months, 15 days</v>
          </cell>
          <cell r="L20"/>
          <cell r="M20">
            <v>22</v>
          </cell>
          <cell r="N20">
            <v>5</v>
          </cell>
          <cell r="O20">
            <v>27</v>
          </cell>
        </row>
        <row r="21">
          <cell r="F21" t="str">
            <v>G00009099</v>
          </cell>
          <cell r="G21">
            <v>70070</v>
          </cell>
          <cell r="H21" t="str">
            <v>Indirect</v>
          </cell>
          <cell r="I21">
            <v>6251000</v>
          </cell>
          <cell r="J21">
            <v>40251</v>
          </cell>
          <cell r="K21" t="str">
            <v>14 years, 9 months, 17 days</v>
          </cell>
          <cell r="L21"/>
          <cell r="M21">
            <v>22</v>
          </cell>
          <cell r="N21">
            <v>5</v>
          </cell>
          <cell r="O21">
            <v>27</v>
          </cell>
        </row>
        <row r="22">
          <cell r="F22" t="str">
            <v>G00009100</v>
          </cell>
          <cell r="G22">
            <v>73000</v>
          </cell>
          <cell r="H22" t="str">
            <v>Indirect</v>
          </cell>
          <cell r="I22">
            <v>6251000</v>
          </cell>
          <cell r="J22">
            <v>40289</v>
          </cell>
          <cell r="K22" t="str">
            <v>14 years, 8 months, 10 days</v>
          </cell>
          <cell r="L22"/>
          <cell r="M22">
            <v>22</v>
          </cell>
          <cell r="N22">
            <v>5</v>
          </cell>
          <cell r="O22">
            <v>27</v>
          </cell>
        </row>
        <row r="23">
          <cell r="F23" t="str">
            <v>G00009101</v>
          </cell>
          <cell r="G23">
            <v>73000</v>
          </cell>
          <cell r="H23" t="str">
            <v>Indirect</v>
          </cell>
          <cell r="I23">
            <v>6251000</v>
          </cell>
          <cell r="J23">
            <v>40299</v>
          </cell>
          <cell r="K23" t="str">
            <v>14 years, 7 months, 30 days</v>
          </cell>
          <cell r="L23"/>
          <cell r="M23">
            <v>22</v>
          </cell>
          <cell r="N23">
            <v>5</v>
          </cell>
          <cell r="O23">
            <v>27</v>
          </cell>
        </row>
        <row r="24">
          <cell r="F24"/>
          <cell r="G24"/>
          <cell r="H24"/>
          <cell r="I24"/>
          <cell r="J24">
            <v>40357</v>
          </cell>
          <cell r="K24" t="str">
            <v>14 years, 6 months, 3 days</v>
          </cell>
          <cell r="L24"/>
          <cell r="M24">
            <v>22</v>
          </cell>
          <cell r="N24">
            <v>5</v>
          </cell>
          <cell r="O24">
            <v>27</v>
          </cell>
        </row>
        <row r="25">
          <cell r="F25" t="str">
            <v>G00009103</v>
          </cell>
          <cell r="G25">
            <v>74001</v>
          </cell>
          <cell r="H25" t="str">
            <v>Indirect</v>
          </cell>
          <cell r="I25">
            <v>6251000</v>
          </cell>
          <cell r="J25">
            <v>40374</v>
          </cell>
          <cell r="K25" t="str">
            <v>14 years, 5 months, 16 days</v>
          </cell>
          <cell r="L25"/>
          <cell r="M25">
            <v>22</v>
          </cell>
          <cell r="N25">
            <v>5</v>
          </cell>
          <cell r="O25">
            <v>27</v>
          </cell>
        </row>
        <row r="26">
          <cell r="F26" t="str">
            <v>G00009104</v>
          </cell>
          <cell r="G26">
            <v>71000</v>
          </cell>
          <cell r="H26" t="str">
            <v>Indirect</v>
          </cell>
          <cell r="I26">
            <v>6251000</v>
          </cell>
          <cell r="J26">
            <v>40393</v>
          </cell>
          <cell r="K26" t="str">
            <v>14 years, 4 months, 28 days</v>
          </cell>
          <cell r="L26"/>
          <cell r="M26">
            <v>22</v>
          </cell>
          <cell r="N26">
            <v>5</v>
          </cell>
          <cell r="O26">
            <v>27</v>
          </cell>
        </row>
        <row r="27">
          <cell r="F27" t="str">
            <v>G00009105</v>
          </cell>
          <cell r="G27">
            <v>71090</v>
          </cell>
          <cell r="H27" t="str">
            <v>Indirect</v>
          </cell>
          <cell r="I27">
            <v>6251000</v>
          </cell>
          <cell r="J27">
            <v>40552</v>
          </cell>
          <cell r="K27" t="str">
            <v>13 years, 11 months, 22 days</v>
          </cell>
          <cell r="L27"/>
          <cell r="M27">
            <v>22</v>
          </cell>
          <cell r="N27">
            <v>5</v>
          </cell>
          <cell r="O27">
            <v>27</v>
          </cell>
        </row>
        <row r="28">
          <cell r="F28" t="str">
            <v>G00009106</v>
          </cell>
          <cell r="G28">
            <v>71090</v>
          </cell>
          <cell r="H28" t="str">
            <v>Indirect</v>
          </cell>
          <cell r="I28">
            <v>6251000</v>
          </cell>
          <cell r="J28">
            <v>40580</v>
          </cell>
          <cell r="K28" t="str">
            <v>13 years, 10 months, 25 days</v>
          </cell>
          <cell r="L28"/>
          <cell r="M28">
            <v>22</v>
          </cell>
          <cell r="N28">
            <v>5</v>
          </cell>
          <cell r="O28">
            <v>27</v>
          </cell>
        </row>
        <row r="29">
          <cell r="F29" t="str">
            <v>G00009107</v>
          </cell>
          <cell r="G29">
            <v>20010</v>
          </cell>
          <cell r="H29" t="str">
            <v>Direct</v>
          </cell>
          <cell r="I29">
            <v>6201000</v>
          </cell>
          <cell r="J29">
            <v>40791</v>
          </cell>
          <cell r="K29" t="str">
            <v>13 years, 3 months, 26 days</v>
          </cell>
          <cell r="L29"/>
          <cell r="M29">
            <v>22</v>
          </cell>
          <cell r="N29">
            <v>5</v>
          </cell>
          <cell r="O29">
            <v>27</v>
          </cell>
        </row>
        <row r="30">
          <cell r="F30" t="str">
            <v>G00009108</v>
          </cell>
          <cell r="G30">
            <v>71100</v>
          </cell>
          <cell r="H30" t="str">
            <v>Indirect</v>
          </cell>
          <cell r="I30">
            <v>6251000</v>
          </cell>
          <cell r="J30">
            <v>40827</v>
          </cell>
          <cell r="K30" t="str">
            <v>13 years, 2 months, 20 days</v>
          </cell>
          <cell r="L30"/>
          <cell r="M30">
            <v>22</v>
          </cell>
          <cell r="N30">
            <v>5</v>
          </cell>
          <cell r="O30">
            <v>27</v>
          </cell>
        </row>
        <row r="31">
          <cell r="F31" t="str">
            <v>G00009109</v>
          </cell>
          <cell r="G31">
            <v>20000</v>
          </cell>
          <cell r="H31" t="str">
            <v>Direct</v>
          </cell>
          <cell r="I31">
            <v>6201000</v>
          </cell>
          <cell r="J31">
            <v>40873</v>
          </cell>
          <cell r="K31" t="str">
            <v>13 years, 1 months, 5 days</v>
          </cell>
          <cell r="L31"/>
          <cell r="M31">
            <v>22</v>
          </cell>
          <cell r="N31">
            <v>5</v>
          </cell>
          <cell r="O31">
            <v>27</v>
          </cell>
        </row>
        <row r="32">
          <cell r="F32" t="str">
            <v>G00009110</v>
          </cell>
          <cell r="G32">
            <v>73000</v>
          </cell>
          <cell r="H32" t="str">
            <v>Indirect</v>
          </cell>
          <cell r="I32">
            <v>6251000</v>
          </cell>
          <cell r="J32">
            <v>40940</v>
          </cell>
          <cell r="K32" t="str">
            <v>12 years, 10 months, 30 days</v>
          </cell>
          <cell r="L32"/>
          <cell r="M32">
            <v>22</v>
          </cell>
          <cell r="N32">
            <v>5</v>
          </cell>
          <cell r="O32">
            <v>27</v>
          </cell>
        </row>
        <row r="33">
          <cell r="F33" t="str">
            <v>G00009111</v>
          </cell>
          <cell r="G33">
            <v>74000</v>
          </cell>
          <cell r="H33" t="str">
            <v>Indirect</v>
          </cell>
          <cell r="I33">
            <v>6251000</v>
          </cell>
          <cell r="J33">
            <v>40955</v>
          </cell>
          <cell r="K33" t="str">
            <v>12 years, 10 months, 15 days</v>
          </cell>
          <cell r="L33"/>
          <cell r="M33">
            <v>22</v>
          </cell>
          <cell r="N33">
            <v>5</v>
          </cell>
          <cell r="O33">
            <v>27</v>
          </cell>
        </row>
        <row r="34">
          <cell r="F34" t="str">
            <v>G00009113</v>
          </cell>
          <cell r="G34">
            <v>70050</v>
          </cell>
          <cell r="H34" t="str">
            <v>Indirect</v>
          </cell>
          <cell r="I34">
            <v>6251000</v>
          </cell>
          <cell r="J34">
            <v>41078</v>
          </cell>
          <cell r="K34" t="str">
            <v>12 years, 6 months, 13 days</v>
          </cell>
          <cell r="L34"/>
          <cell r="M34">
            <v>22</v>
          </cell>
          <cell r="N34">
            <v>5</v>
          </cell>
          <cell r="O34">
            <v>27</v>
          </cell>
        </row>
        <row r="35">
          <cell r="F35" t="str">
            <v>G00009114</v>
          </cell>
          <cell r="G35">
            <v>71080</v>
          </cell>
          <cell r="H35" t="str">
            <v>Indirect</v>
          </cell>
          <cell r="I35">
            <v>6251000</v>
          </cell>
          <cell r="J35">
            <v>41246</v>
          </cell>
          <cell r="K35" t="str">
            <v>12 years, 0 months, 28 days</v>
          </cell>
          <cell r="L35"/>
          <cell r="M35">
            <v>22</v>
          </cell>
          <cell r="N35">
            <v>5</v>
          </cell>
          <cell r="O35">
            <v>27</v>
          </cell>
        </row>
        <row r="36">
          <cell r="F36" t="str">
            <v>G00009115</v>
          </cell>
          <cell r="G36">
            <v>70070</v>
          </cell>
          <cell r="H36" t="str">
            <v>Indirect</v>
          </cell>
          <cell r="I36">
            <v>6251000</v>
          </cell>
          <cell r="J36">
            <v>41282</v>
          </cell>
          <cell r="K36" t="str">
            <v>11 years, 11 months, 23 days</v>
          </cell>
          <cell r="L36"/>
          <cell r="M36">
            <v>22</v>
          </cell>
          <cell r="N36">
            <v>5</v>
          </cell>
          <cell r="O36">
            <v>27</v>
          </cell>
        </row>
        <row r="37">
          <cell r="F37" t="str">
            <v>G00009116</v>
          </cell>
          <cell r="G37">
            <v>73010</v>
          </cell>
          <cell r="H37" t="str">
            <v>Indirect</v>
          </cell>
          <cell r="I37">
            <v>6251000</v>
          </cell>
          <cell r="J37">
            <v>41301</v>
          </cell>
          <cell r="K37" t="str">
            <v>11 years, 11 months, 4 days</v>
          </cell>
          <cell r="L37"/>
          <cell r="M37">
            <v>22</v>
          </cell>
          <cell r="N37">
            <v>5</v>
          </cell>
          <cell r="O37">
            <v>27</v>
          </cell>
        </row>
        <row r="38">
          <cell r="F38" t="str">
            <v>G00009128</v>
          </cell>
          <cell r="G38">
            <v>73010</v>
          </cell>
          <cell r="H38" t="str">
            <v>Indirect</v>
          </cell>
          <cell r="I38">
            <v>6251000</v>
          </cell>
          <cell r="J38">
            <v>41306</v>
          </cell>
          <cell r="K38" t="str">
            <v>11 years, 10 months, 30 days</v>
          </cell>
          <cell r="L38"/>
          <cell r="M38">
            <v>22</v>
          </cell>
          <cell r="N38">
            <v>5</v>
          </cell>
          <cell r="O38">
            <v>27</v>
          </cell>
        </row>
        <row r="39">
          <cell r="F39" t="str">
            <v>G00009112</v>
          </cell>
          <cell r="G39">
            <v>71010</v>
          </cell>
          <cell r="H39" t="str">
            <v>Indirect</v>
          </cell>
          <cell r="I39">
            <v>6251000</v>
          </cell>
          <cell r="J39">
            <v>41352</v>
          </cell>
          <cell r="K39" t="str">
            <v>11 years, 9 months, 12 days</v>
          </cell>
          <cell r="L39"/>
          <cell r="M39">
            <v>22</v>
          </cell>
          <cell r="N39">
            <v>5</v>
          </cell>
          <cell r="O39">
            <v>27</v>
          </cell>
        </row>
        <row r="40">
          <cell r="F40" t="str">
            <v>G00009117</v>
          </cell>
          <cell r="G40">
            <v>41000</v>
          </cell>
          <cell r="H40" t="str">
            <v>Indirect</v>
          </cell>
          <cell r="I40">
            <v>6251000</v>
          </cell>
          <cell r="J40">
            <v>41406</v>
          </cell>
          <cell r="K40" t="str">
            <v>11 years, 7 months, 19 days</v>
          </cell>
          <cell r="L40"/>
          <cell r="M40">
            <v>22</v>
          </cell>
          <cell r="N40">
            <v>5</v>
          </cell>
          <cell r="O40">
            <v>27</v>
          </cell>
        </row>
        <row r="41">
          <cell r="F41" t="str">
            <v>G00009120</v>
          </cell>
          <cell r="G41">
            <v>20010</v>
          </cell>
          <cell r="H41" t="str">
            <v>Direct</v>
          </cell>
          <cell r="I41">
            <v>6201000</v>
          </cell>
          <cell r="J41">
            <v>41424</v>
          </cell>
          <cell r="K41" t="str">
            <v>11 years, 7 months, 1 days</v>
          </cell>
          <cell r="L41"/>
          <cell r="M41">
            <v>22</v>
          </cell>
          <cell r="N41">
            <v>5</v>
          </cell>
          <cell r="O41">
            <v>27</v>
          </cell>
        </row>
        <row r="42">
          <cell r="F42" t="str">
            <v>G00009118</v>
          </cell>
          <cell r="G42">
            <v>34000</v>
          </cell>
          <cell r="H42" t="str">
            <v>Indirect</v>
          </cell>
          <cell r="I42">
            <v>6251000</v>
          </cell>
          <cell r="J42">
            <v>41437</v>
          </cell>
          <cell r="K42" t="str">
            <v>11 years, 6 months, 19 days</v>
          </cell>
          <cell r="L42"/>
          <cell r="M42">
            <v>22</v>
          </cell>
          <cell r="N42">
            <v>5</v>
          </cell>
          <cell r="O42">
            <v>27</v>
          </cell>
        </row>
        <row r="43">
          <cell r="F43" t="str">
            <v>G00009121</v>
          </cell>
          <cell r="G43">
            <v>20010</v>
          </cell>
          <cell r="H43" t="str">
            <v>Direct</v>
          </cell>
          <cell r="I43">
            <v>6201000</v>
          </cell>
          <cell r="J43">
            <v>41437</v>
          </cell>
          <cell r="K43" t="str">
            <v>11 years, 6 months, 19 days</v>
          </cell>
          <cell r="L43"/>
          <cell r="M43">
            <v>22</v>
          </cell>
          <cell r="N43">
            <v>5</v>
          </cell>
          <cell r="O43">
            <v>27</v>
          </cell>
        </row>
        <row r="44">
          <cell r="F44" t="str">
            <v>G00009119</v>
          </cell>
          <cell r="G44">
            <v>71060</v>
          </cell>
          <cell r="H44" t="str">
            <v>Indirect</v>
          </cell>
          <cell r="I44">
            <v>6251000</v>
          </cell>
          <cell r="J44">
            <v>41452</v>
          </cell>
          <cell r="K44" t="str">
            <v>11 years, 6 months, 4 days</v>
          </cell>
          <cell r="L44"/>
          <cell r="M44">
            <v>22</v>
          </cell>
          <cell r="N44">
            <v>5</v>
          </cell>
          <cell r="O44">
            <v>27</v>
          </cell>
        </row>
        <row r="45">
          <cell r="F45"/>
          <cell r="G45" t="str">
            <v>SALES - Level Flow</v>
          </cell>
          <cell r="H45"/>
          <cell r="I45"/>
          <cell r="J45">
            <v>41518</v>
          </cell>
          <cell r="K45" t="str">
            <v>11 years, 3 months, 30 days</v>
          </cell>
          <cell r="L45"/>
          <cell r="M45">
            <v>22</v>
          </cell>
          <cell r="N45">
            <v>5</v>
          </cell>
          <cell r="O45">
            <v>27</v>
          </cell>
        </row>
        <row r="46">
          <cell r="F46" t="str">
            <v>G00009123</v>
          </cell>
          <cell r="G46">
            <v>70070</v>
          </cell>
          <cell r="H46" t="str">
            <v>Indirect</v>
          </cell>
          <cell r="I46">
            <v>6251000</v>
          </cell>
          <cell r="J46">
            <v>41624</v>
          </cell>
          <cell r="K46" t="str">
            <v>11 years, 0 months, 15 days</v>
          </cell>
          <cell r="L46"/>
          <cell r="M46">
            <v>22</v>
          </cell>
          <cell r="N46">
            <v>5</v>
          </cell>
          <cell r="O46">
            <v>27</v>
          </cell>
        </row>
        <row r="47">
          <cell r="F47" t="str">
            <v>G00009124</v>
          </cell>
          <cell r="G47">
            <v>70020</v>
          </cell>
          <cell r="H47" t="str">
            <v>Indirect</v>
          </cell>
          <cell r="I47">
            <v>6251000</v>
          </cell>
          <cell r="J47">
            <v>41659</v>
          </cell>
          <cell r="K47" t="str">
            <v>10 years, 11 months, 11 days</v>
          </cell>
          <cell r="L47"/>
          <cell r="M47">
            <v>22</v>
          </cell>
          <cell r="N47">
            <v>5</v>
          </cell>
          <cell r="O47">
            <v>27</v>
          </cell>
        </row>
        <row r="48">
          <cell r="F48" t="str">
            <v>G00009125</v>
          </cell>
          <cell r="G48">
            <v>73000</v>
          </cell>
          <cell r="H48" t="str">
            <v>Indirect</v>
          </cell>
          <cell r="I48">
            <v>6251000</v>
          </cell>
          <cell r="J48">
            <v>41699</v>
          </cell>
          <cell r="K48" t="str">
            <v>10 years, 9 months, 30 days</v>
          </cell>
          <cell r="L48"/>
          <cell r="M48">
            <v>22</v>
          </cell>
          <cell r="N48">
            <v>5</v>
          </cell>
          <cell r="O48">
            <v>27</v>
          </cell>
        </row>
        <row r="49">
          <cell r="F49" t="str">
            <v>G00009126</v>
          </cell>
          <cell r="G49">
            <v>34000</v>
          </cell>
          <cell r="H49" t="str">
            <v>Indirect</v>
          </cell>
          <cell r="I49">
            <v>6251000</v>
          </cell>
          <cell r="J49">
            <v>41699</v>
          </cell>
          <cell r="K49" t="str">
            <v>10 years, 9 months, 30 days</v>
          </cell>
          <cell r="L49"/>
          <cell r="M49">
            <v>22</v>
          </cell>
          <cell r="N49">
            <v>5</v>
          </cell>
          <cell r="O49">
            <v>27</v>
          </cell>
        </row>
        <row r="50">
          <cell r="F50" t="str">
            <v>G00009127</v>
          </cell>
          <cell r="G50">
            <v>70040</v>
          </cell>
          <cell r="H50" t="str">
            <v>Indirect</v>
          </cell>
          <cell r="I50">
            <v>6251000</v>
          </cell>
          <cell r="J50">
            <v>41699</v>
          </cell>
          <cell r="K50" t="str">
            <v>10 years, 9 months, 30 days</v>
          </cell>
          <cell r="L50"/>
          <cell r="M50">
            <v>22</v>
          </cell>
          <cell r="N50">
            <v>8</v>
          </cell>
          <cell r="O50">
            <v>30</v>
          </cell>
        </row>
        <row r="51">
          <cell r="F51" t="str">
            <v>G00009129</v>
          </cell>
          <cell r="G51">
            <v>70100</v>
          </cell>
          <cell r="H51" t="str">
            <v>Indirect</v>
          </cell>
          <cell r="I51">
            <v>6251000</v>
          </cell>
          <cell r="J51">
            <v>41799</v>
          </cell>
          <cell r="K51" t="str">
            <v>10 years, 6 months, 22 days</v>
          </cell>
          <cell r="L51"/>
          <cell r="M51">
            <v>22</v>
          </cell>
          <cell r="N51">
            <v>5</v>
          </cell>
          <cell r="O51">
            <v>27</v>
          </cell>
        </row>
        <row r="52">
          <cell r="F52" t="str">
            <v>G00009130</v>
          </cell>
          <cell r="G52">
            <v>20005</v>
          </cell>
          <cell r="H52" t="str">
            <v>Direct</v>
          </cell>
          <cell r="I52">
            <v>6201000</v>
          </cell>
          <cell r="J52">
            <v>41875</v>
          </cell>
          <cell r="K52" t="str">
            <v>10 years, 4 months, 7 days</v>
          </cell>
          <cell r="L52"/>
          <cell r="M52">
            <v>22</v>
          </cell>
          <cell r="N52">
            <v>5</v>
          </cell>
          <cell r="O52">
            <v>27</v>
          </cell>
        </row>
        <row r="53">
          <cell r="F53" t="str">
            <v>G00009131</v>
          </cell>
          <cell r="G53">
            <v>20005</v>
          </cell>
          <cell r="H53" t="str">
            <v>Direct</v>
          </cell>
          <cell r="I53">
            <v>6201000</v>
          </cell>
          <cell r="J53">
            <v>41903</v>
          </cell>
          <cell r="K53" t="str">
            <v>10 years, 3 months, 10 days</v>
          </cell>
          <cell r="L53"/>
          <cell r="M53">
            <v>22</v>
          </cell>
          <cell r="N53">
            <v>5</v>
          </cell>
          <cell r="O53">
            <v>27</v>
          </cell>
        </row>
        <row r="54">
          <cell r="F54" t="str">
            <v>G00009132</v>
          </cell>
          <cell r="G54">
            <v>71070</v>
          </cell>
          <cell r="H54" t="str">
            <v>Indirect</v>
          </cell>
          <cell r="I54">
            <v>6251000</v>
          </cell>
          <cell r="J54">
            <v>41943</v>
          </cell>
          <cell r="K54" t="str">
            <v>10 years, 2 months, 0 days</v>
          </cell>
          <cell r="L54"/>
          <cell r="M54">
            <v>22</v>
          </cell>
          <cell r="N54">
            <v>5</v>
          </cell>
          <cell r="O54">
            <v>27</v>
          </cell>
        </row>
        <row r="55">
          <cell r="F55" t="str">
            <v>G00009133</v>
          </cell>
          <cell r="G55">
            <v>73000</v>
          </cell>
          <cell r="H55" t="str">
            <v>Indirect</v>
          </cell>
          <cell r="I55">
            <v>6251000</v>
          </cell>
          <cell r="J55">
            <v>41977</v>
          </cell>
          <cell r="K55" t="str">
            <v>10 years, 0 months, 27 days</v>
          </cell>
          <cell r="L55"/>
          <cell r="M55">
            <v>22</v>
          </cell>
          <cell r="N55">
            <v>5</v>
          </cell>
          <cell r="O55">
            <v>27</v>
          </cell>
        </row>
        <row r="56">
          <cell r="F56" t="str">
            <v>G00009134</v>
          </cell>
          <cell r="G56">
            <v>20010</v>
          </cell>
          <cell r="H56" t="str">
            <v>Direct</v>
          </cell>
          <cell r="I56">
            <v>6201000</v>
          </cell>
          <cell r="J56">
            <v>41994</v>
          </cell>
          <cell r="K56" t="str">
            <v>10 years, 0 months, 10 days</v>
          </cell>
          <cell r="L56"/>
          <cell r="M56">
            <v>22</v>
          </cell>
          <cell r="N56">
            <v>5</v>
          </cell>
          <cell r="O56">
            <v>27</v>
          </cell>
        </row>
        <row r="57">
          <cell r="F57" t="str">
            <v>G00009135</v>
          </cell>
          <cell r="G57">
            <v>20005</v>
          </cell>
          <cell r="H57" t="str">
            <v>Direct</v>
          </cell>
          <cell r="I57">
            <v>6201000</v>
          </cell>
          <cell r="J57">
            <v>42001</v>
          </cell>
          <cell r="K57" t="str">
            <v>10 years, 0 months, 3 days</v>
          </cell>
          <cell r="L57"/>
          <cell r="M57">
            <v>22</v>
          </cell>
          <cell r="N57">
            <v>5</v>
          </cell>
          <cell r="O57">
            <v>27</v>
          </cell>
        </row>
        <row r="58">
          <cell r="F58" t="str">
            <v>G00009137</v>
          </cell>
          <cell r="G58">
            <v>71120</v>
          </cell>
          <cell r="H58" t="str">
            <v>Indirect</v>
          </cell>
          <cell r="I58">
            <v>6251000</v>
          </cell>
          <cell r="J58">
            <v>42025</v>
          </cell>
          <cell r="K58" t="str">
            <v>9 years, 11 months, 10 days</v>
          </cell>
          <cell r="L58"/>
          <cell r="M58">
            <v>22</v>
          </cell>
          <cell r="N58">
            <v>5</v>
          </cell>
          <cell r="O58">
            <v>27</v>
          </cell>
        </row>
        <row r="59">
          <cell r="F59"/>
          <cell r="G59" t="str">
            <v>SALES - Projects</v>
          </cell>
          <cell r="H59"/>
          <cell r="I59"/>
          <cell r="J59">
            <v>42057</v>
          </cell>
          <cell r="K59" t="str">
            <v>9 years, 10 months, 9 days</v>
          </cell>
          <cell r="L59"/>
          <cell r="M59">
            <v>15</v>
          </cell>
          <cell r="N59">
            <v>0</v>
          </cell>
          <cell r="O59">
            <v>15</v>
          </cell>
        </row>
        <row r="60">
          <cell r="F60" t="str">
            <v>G00009139</v>
          </cell>
          <cell r="G60">
            <v>70040</v>
          </cell>
          <cell r="H60" t="str">
            <v>Indirect</v>
          </cell>
          <cell r="I60">
            <v>6251000</v>
          </cell>
          <cell r="J60">
            <v>42085</v>
          </cell>
          <cell r="K60" t="str">
            <v>9 years, 9 months, 9 days</v>
          </cell>
          <cell r="L60"/>
          <cell r="M60">
            <v>22</v>
          </cell>
          <cell r="N60">
            <v>5</v>
          </cell>
          <cell r="O60">
            <v>27</v>
          </cell>
        </row>
        <row r="61">
          <cell r="F61" t="str">
            <v>G00009140</v>
          </cell>
          <cell r="G61">
            <v>73010</v>
          </cell>
          <cell r="H61" t="str">
            <v>Indirect</v>
          </cell>
          <cell r="I61">
            <v>6251000</v>
          </cell>
          <cell r="J61">
            <v>42113</v>
          </cell>
          <cell r="K61" t="str">
            <v>9 years, 8 months, 12 days</v>
          </cell>
          <cell r="L61"/>
          <cell r="M61">
            <v>22</v>
          </cell>
          <cell r="N61">
            <v>5</v>
          </cell>
          <cell r="O61">
            <v>27</v>
          </cell>
        </row>
        <row r="62">
          <cell r="F62" t="str">
            <v>G00009141</v>
          </cell>
          <cell r="G62">
            <v>70070</v>
          </cell>
          <cell r="H62" t="str">
            <v>Indirect</v>
          </cell>
          <cell r="I62">
            <v>6251000</v>
          </cell>
          <cell r="J62">
            <v>42186</v>
          </cell>
          <cell r="K62" t="str">
            <v>9 years, 5 months, 30 days</v>
          </cell>
          <cell r="L62"/>
          <cell r="M62">
            <v>22</v>
          </cell>
          <cell r="N62">
            <v>5</v>
          </cell>
          <cell r="O62">
            <v>27</v>
          </cell>
        </row>
        <row r="63">
          <cell r="F63" t="str">
            <v>G00009143</v>
          </cell>
          <cell r="G63">
            <v>73000</v>
          </cell>
          <cell r="H63" t="str">
            <v>Indirect</v>
          </cell>
          <cell r="I63">
            <v>6251000</v>
          </cell>
          <cell r="J63">
            <v>42288</v>
          </cell>
          <cell r="K63" t="str">
            <v>9 years, 2 months, 20 days</v>
          </cell>
          <cell r="L63"/>
          <cell r="M63">
            <v>22</v>
          </cell>
          <cell r="N63">
            <v>5</v>
          </cell>
          <cell r="O63">
            <v>27</v>
          </cell>
        </row>
        <row r="64">
          <cell r="F64" t="str">
            <v>G00009145</v>
          </cell>
          <cell r="G64">
            <v>34000</v>
          </cell>
          <cell r="H64" t="str">
            <v>Indirect</v>
          </cell>
          <cell r="I64">
            <v>6251000</v>
          </cell>
          <cell r="J64">
            <v>42379</v>
          </cell>
          <cell r="K64" t="str">
            <v>8 years, 11 months, 21 days</v>
          </cell>
          <cell r="L64"/>
          <cell r="M64">
            <v>22</v>
          </cell>
          <cell r="N64">
            <v>4</v>
          </cell>
          <cell r="O64">
            <v>26</v>
          </cell>
        </row>
        <row r="65">
          <cell r="F65" t="str">
            <v>G00009146</v>
          </cell>
          <cell r="G65">
            <v>73010</v>
          </cell>
          <cell r="H65" t="str">
            <v>Indirect</v>
          </cell>
          <cell r="I65">
            <v>6251000</v>
          </cell>
          <cell r="J65">
            <v>42386</v>
          </cell>
          <cell r="K65" t="str">
            <v>8 years, 11 months, 14 days</v>
          </cell>
          <cell r="L65"/>
          <cell r="M65">
            <v>22</v>
          </cell>
          <cell r="N65">
            <v>4</v>
          </cell>
          <cell r="O65">
            <v>26</v>
          </cell>
        </row>
        <row r="66">
          <cell r="F66" t="str">
            <v>G00009147</v>
          </cell>
          <cell r="G66">
            <v>41000</v>
          </cell>
          <cell r="H66" t="str">
            <v>Indirect</v>
          </cell>
          <cell r="I66">
            <v>6251000</v>
          </cell>
          <cell r="J66">
            <v>42387</v>
          </cell>
          <cell r="K66" t="str">
            <v>8 years, 11 months, 13 days</v>
          </cell>
          <cell r="L66"/>
          <cell r="M66">
            <v>22</v>
          </cell>
          <cell r="N66">
            <v>4</v>
          </cell>
          <cell r="O66">
            <v>26</v>
          </cell>
        </row>
        <row r="67">
          <cell r="F67"/>
          <cell r="G67" t="str">
            <v>COMM</v>
          </cell>
          <cell r="H67"/>
          <cell r="I67"/>
          <cell r="J67">
            <v>42389</v>
          </cell>
          <cell r="K67" t="str">
            <v>8 years, 11 months, 11 days</v>
          </cell>
          <cell r="L67"/>
          <cell r="M67">
            <v>15</v>
          </cell>
          <cell r="N67">
            <v>0</v>
          </cell>
          <cell r="O67">
            <v>15</v>
          </cell>
        </row>
        <row r="68">
          <cell r="F68" t="str">
            <v>G00009149</v>
          </cell>
          <cell r="G68">
            <v>71030</v>
          </cell>
          <cell r="H68" t="str">
            <v>Indirect</v>
          </cell>
          <cell r="I68">
            <v>6251000</v>
          </cell>
          <cell r="J68">
            <v>42430</v>
          </cell>
          <cell r="K68" t="str">
            <v>8 years, 9 months, 30 days</v>
          </cell>
          <cell r="L68"/>
          <cell r="M68">
            <v>22</v>
          </cell>
          <cell r="N68">
            <v>4</v>
          </cell>
          <cell r="O68">
            <v>26</v>
          </cell>
        </row>
        <row r="69">
          <cell r="F69" t="str">
            <v>G00009151</v>
          </cell>
          <cell r="G69">
            <v>70060</v>
          </cell>
          <cell r="H69" t="str">
            <v>Indirect</v>
          </cell>
          <cell r="I69">
            <v>6251000</v>
          </cell>
          <cell r="J69">
            <v>42453</v>
          </cell>
          <cell r="K69" t="str">
            <v>8 years, 9 months, 7 days</v>
          </cell>
          <cell r="L69"/>
          <cell r="M69">
            <v>22</v>
          </cell>
          <cell r="N69">
            <v>4</v>
          </cell>
          <cell r="O69">
            <v>26</v>
          </cell>
        </row>
        <row r="70">
          <cell r="F70"/>
          <cell r="G70"/>
          <cell r="H70"/>
          <cell r="I70"/>
          <cell r="J70">
            <v>42457</v>
          </cell>
          <cell r="K70" t="str">
            <v>8 years, 9 months, 3 days</v>
          </cell>
          <cell r="L70">
            <v>2</v>
          </cell>
          <cell r="M70">
            <v>9</v>
          </cell>
          <cell r="N70">
            <v>2</v>
          </cell>
          <cell r="O70">
            <v>13</v>
          </cell>
        </row>
        <row r="71">
          <cell r="F71" t="str">
            <v>G00009154</v>
          </cell>
          <cell r="G71">
            <v>33010</v>
          </cell>
          <cell r="H71" t="str">
            <v>Direct</v>
          </cell>
          <cell r="I71">
            <v>6251000</v>
          </cell>
          <cell r="J71">
            <v>42689</v>
          </cell>
          <cell r="K71" t="str">
            <v>8 years, 1 months, 16 days</v>
          </cell>
          <cell r="L71"/>
          <cell r="M71">
            <v>22</v>
          </cell>
          <cell r="N71">
            <v>4</v>
          </cell>
          <cell r="O71">
            <v>26</v>
          </cell>
        </row>
        <row r="72">
          <cell r="F72" t="str">
            <v>G00009157</v>
          </cell>
          <cell r="G72">
            <v>33000</v>
          </cell>
          <cell r="H72" t="str">
            <v>Indirect</v>
          </cell>
          <cell r="I72">
            <v>6251000</v>
          </cell>
          <cell r="J72">
            <v>42862</v>
          </cell>
          <cell r="K72" t="str">
            <v>7 years, 7 months, 24 days</v>
          </cell>
          <cell r="L72"/>
          <cell r="M72">
            <v>22</v>
          </cell>
          <cell r="N72">
            <v>3</v>
          </cell>
          <cell r="O72">
            <v>25</v>
          </cell>
        </row>
        <row r="73">
          <cell r="F73" t="str">
            <v>G00016664</v>
          </cell>
          <cell r="G73">
            <v>20010</v>
          </cell>
          <cell r="H73" t="str">
            <v>Direct</v>
          </cell>
          <cell r="I73">
            <v>6201000</v>
          </cell>
          <cell r="J73">
            <v>43221</v>
          </cell>
          <cell r="K73" t="str">
            <v>6 years, 7 months, 30 days</v>
          </cell>
          <cell r="L73"/>
          <cell r="M73">
            <v>22</v>
          </cell>
          <cell r="N73">
            <v>2</v>
          </cell>
          <cell r="O73">
            <v>24</v>
          </cell>
        </row>
        <row r="74">
          <cell r="F74" t="str">
            <v>G00012756</v>
          </cell>
          <cell r="G74">
            <v>73000</v>
          </cell>
          <cell r="H74" t="str">
            <v>Indirect</v>
          </cell>
          <cell r="I74">
            <v>6251000</v>
          </cell>
          <cell r="J74">
            <v>43252</v>
          </cell>
          <cell r="K74" t="str">
            <v>6 years, 6 months, 30 days</v>
          </cell>
          <cell r="L74"/>
          <cell r="M74">
            <v>22</v>
          </cell>
          <cell r="N74">
            <v>2</v>
          </cell>
          <cell r="O74">
            <v>24</v>
          </cell>
        </row>
        <row r="75">
          <cell r="F75" t="str">
            <v>G00012758</v>
          </cell>
          <cell r="G75">
            <v>42000</v>
          </cell>
          <cell r="H75" t="str">
            <v>Indirect</v>
          </cell>
          <cell r="I75">
            <v>6251000</v>
          </cell>
          <cell r="J75">
            <v>43303</v>
          </cell>
          <cell r="K75" t="str">
            <v>6 years, 5 months, 9 days</v>
          </cell>
          <cell r="L75"/>
          <cell r="M75">
            <v>22</v>
          </cell>
          <cell r="N75">
            <v>2</v>
          </cell>
          <cell r="O75">
            <v>24</v>
          </cell>
        </row>
        <row r="76">
          <cell r="F76" t="str">
            <v>G00015667</v>
          </cell>
          <cell r="G76">
            <v>41000</v>
          </cell>
          <cell r="H76" t="str">
            <v>Indirect</v>
          </cell>
          <cell r="I76">
            <v>6251000</v>
          </cell>
          <cell r="J76">
            <v>43325</v>
          </cell>
          <cell r="K76" t="str">
            <v>6 years, 4 months, 18 days</v>
          </cell>
          <cell r="L76"/>
          <cell r="M76">
            <v>22</v>
          </cell>
          <cell r="N76">
            <v>2</v>
          </cell>
          <cell r="O76">
            <v>24</v>
          </cell>
        </row>
        <row r="77">
          <cell r="F77" t="str">
            <v>G00012755</v>
          </cell>
          <cell r="G77">
            <v>70070</v>
          </cell>
          <cell r="H77" t="str">
            <v>Indirect</v>
          </cell>
          <cell r="I77">
            <v>6251000</v>
          </cell>
          <cell r="J77">
            <v>43327</v>
          </cell>
          <cell r="K77" t="str">
            <v>6 years, 4 months, 16 days</v>
          </cell>
          <cell r="L77"/>
          <cell r="M77">
            <v>22</v>
          </cell>
          <cell r="N77">
            <v>2</v>
          </cell>
          <cell r="O77">
            <v>24</v>
          </cell>
        </row>
        <row r="78">
          <cell r="F78" t="str">
            <v>G00012757</v>
          </cell>
          <cell r="G78">
            <v>71020</v>
          </cell>
          <cell r="H78" t="str">
            <v>Indirect</v>
          </cell>
          <cell r="I78">
            <v>6251000</v>
          </cell>
          <cell r="J78">
            <v>43337</v>
          </cell>
          <cell r="K78" t="str">
            <v>6 years, 4 months, 6 days</v>
          </cell>
          <cell r="L78"/>
          <cell r="M78">
            <v>22</v>
          </cell>
          <cell r="N78">
            <v>2</v>
          </cell>
          <cell r="O78">
            <v>24</v>
          </cell>
        </row>
        <row r="79">
          <cell r="F79" t="str">
            <v>G00014398</v>
          </cell>
          <cell r="G79">
            <v>41000</v>
          </cell>
          <cell r="H79" t="str">
            <v>Indirect</v>
          </cell>
          <cell r="I79">
            <v>6251000</v>
          </cell>
          <cell r="J79">
            <v>43381</v>
          </cell>
          <cell r="K79" t="str">
            <v>6 years, 2 months, 23 days</v>
          </cell>
          <cell r="L79"/>
          <cell r="M79">
            <v>22</v>
          </cell>
          <cell r="N79">
            <v>2</v>
          </cell>
          <cell r="O79">
            <v>24</v>
          </cell>
        </row>
        <row r="80">
          <cell r="F80" t="str">
            <v>G00016661</v>
          </cell>
          <cell r="G80">
            <v>20010</v>
          </cell>
          <cell r="H80" t="str">
            <v>Direct</v>
          </cell>
          <cell r="I80">
            <v>6201000</v>
          </cell>
          <cell r="J80">
            <v>43374</v>
          </cell>
          <cell r="K80" t="str">
            <v>6 years, 2 months, 30 days</v>
          </cell>
          <cell r="L80"/>
          <cell r="M80">
            <v>22</v>
          </cell>
          <cell r="N80">
            <v>2</v>
          </cell>
          <cell r="O80">
            <v>24</v>
          </cell>
        </row>
        <row r="81">
          <cell r="F81" t="str">
            <v>G00014391</v>
          </cell>
          <cell r="G81">
            <v>20000</v>
          </cell>
          <cell r="H81" t="str">
            <v>Direct</v>
          </cell>
          <cell r="I81">
            <v>6201000</v>
          </cell>
          <cell r="J81">
            <v>43374</v>
          </cell>
          <cell r="K81" t="str">
            <v>6 years, 2 months, 30 days</v>
          </cell>
          <cell r="L81"/>
          <cell r="M81">
            <v>22</v>
          </cell>
          <cell r="N81">
            <v>2</v>
          </cell>
          <cell r="O81">
            <v>24</v>
          </cell>
        </row>
        <row r="82">
          <cell r="F82" t="str">
            <v>G00015475</v>
          </cell>
          <cell r="G82">
            <v>40000</v>
          </cell>
          <cell r="H82" t="str">
            <v>Indirect</v>
          </cell>
          <cell r="I82">
            <v>6251000</v>
          </cell>
          <cell r="J82">
            <v>43368</v>
          </cell>
          <cell r="K82" t="str">
            <v>6 years, 3 months, 6 days</v>
          </cell>
          <cell r="L82"/>
          <cell r="M82">
            <v>22</v>
          </cell>
          <cell r="N82">
            <v>2</v>
          </cell>
          <cell r="O82">
            <v>24</v>
          </cell>
        </row>
        <row r="83">
          <cell r="F83" t="str">
            <v>G00015581</v>
          </cell>
          <cell r="G83">
            <v>71040</v>
          </cell>
          <cell r="H83" t="str">
            <v>Indirect</v>
          </cell>
          <cell r="I83">
            <v>6251000</v>
          </cell>
          <cell r="J83">
            <v>43597</v>
          </cell>
          <cell r="K83" t="str">
            <v>5 years, 7 months, 19 days</v>
          </cell>
          <cell r="L83"/>
          <cell r="M83">
            <v>22</v>
          </cell>
          <cell r="N83">
            <v>1</v>
          </cell>
          <cell r="O83">
            <v>23</v>
          </cell>
        </row>
        <row r="84">
          <cell r="F84" t="str">
            <v>G00015584</v>
          </cell>
          <cell r="G84">
            <v>73000</v>
          </cell>
          <cell r="H84" t="str">
            <v>Indirect</v>
          </cell>
          <cell r="I84">
            <v>6251000</v>
          </cell>
          <cell r="J84">
            <v>43625</v>
          </cell>
          <cell r="K84" t="str">
            <v>5 years, 6 months, 22 days</v>
          </cell>
          <cell r="L84"/>
          <cell r="M84">
            <v>22</v>
          </cell>
          <cell r="N84">
            <v>1</v>
          </cell>
          <cell r="O84">
            <v>23</v>
          </cell>
        </row>
        <row r="85">
          <cell r="F85" t="str">
            <v>G00015585</v>
          </cell>
          <cell r="G85">
            <v>71150</v>
          </cell>
          <cell r="H85" t="str">
            <v>Indirect</v>
          </cell>
          <cell r="I85">
            <v>6251000</v>
          </cell>
          <cell r="J85">
            <v>43625</v>
          </cell>
          <cell r="K85" t="str">
            <v>5 years, 6 months, 22 days</v>
          </cell>
          <cell r="L85"/>
          <cell r="M85">
            <v>22</v>
          </cell>
          <cell r="N85">
            <v>1</v>
          </cell>
          <cell r="O85">
            <v>23</v>
          </cell>
        </row>
        <row r="86">
          <cell r="F86" t="str">
            <v>G00015865</v>
          </cell>
          <cell r="G86">
            <v>70040</v>
          </cell>
          <cell r="H86" t="str">
            <v>Indirect</v>
          </cell>
          <cell r="I86">
            <v>6251000</v>
          </cell>
          <cell r="J86">
            <v>43702</v>
          </cell>
          <cell r="K86" t="str">
            <v>5 years, 4 months, 6 days</v>
          </cell>
          <cell r="L86"/>
          <cell r="M86">
            <v>22</v>
          </cell>
          <cell r="N86">
            <v>1</v>
          </cell>
          <cell r="O86">
            <v>23</v>
          </cell>
        </row>
        <row r="87">
          <cell r="F87" t="str">
            <v>G00016206</v>
          </cell>
          <cell r="G87">
            <v>71160</v>
          </cell>
          <cell r="H87" t="str">
            <v>Indirect</v>
          </cell>
          <cell r="I87">
            <v>6251000</v>
          </cell>
          <cell r="J87">
            <v>43862</v>
          </cell>
          <cell r="K87" t="str">
            <v>4 years, 10 months, 30 days</v>
          </cell>
          <cell r="L87"/>
          <cell r="M87">
            <v>22</v>
          </cell>
          <cell r="N87">
            <v>0</v>
          </cell>
          <cell r="O87">
            <v>22</v>
          </cell>
        </row>
        <row r="88">
          <cell r="F88" t="str">
            <v>G00016321</v>
          </cell>
          <cell r="G88">
            <v>20005</v>
          </cell>
          <cell r="H88" t="str">
            <v>Direct</v>
          </cell>
          <cell r="I88">
            <v>6201000</v>
          </cell>
          <cell r="J88">
            <v>43877</v>
          </cell>
          <cell r="K88" t="str">
            <v>4 years, 10 months, 15 days</v>
          </cell>
          <cell r="L88"/>
          <cell r="M88">
            <v>22</v>
          </cell>
          <cell r="N88">
            <v>0</v>
          </cell>
          <cell r="O88">
            <v>22</v>
          </cell>
        </row>
        <row r="89">
          <cell r="F89" t="str">
            <v>G00016951</v>
          </cell>
          <cell r="G89">
            <v>73010</v>
          </cell>
          <cell r="H89" t="str">
            <v>Indirect</v>
          </cell>
          <cell r="I89">
            <v>6251000</v>
          </cell>
          <cell r="J89">
            <v>44060</v>
          </cell>
          <cell r="K89" t="str">
            <v>4 years, 4 months, 14 days</v>
          </cell>
          <cell r="L89"/>
          <cell r="M89">
            <v>22</v>
          </cell>
          <cell r="N89">
            <v>0</v>
          </cell>
          <cell r="O89">
            <v>22</v>
          </cell>
        </row>
        <row r="90">
          <cell r="F90" t="str">
            <v>G00016952</v>
          </cell>
          <cell r="G90">
            <v>40000</v>
          </cell>
          <cell r="H90" t="str">
            <v>Indirect</v>
          </cell>
          <cell r="I90">
            <v>6251000</v>
          </cell>
          <cell r="J90">
            <v>44067</v>
          </cell>
          <cell r="K90" t="str">
            <v>4 years, 4 months, 7 days</v>
          </cell>
          <cell r="L90"/>
          <cell r="M90">
            <v>22</v>
          </cell>
          <cell r="N90">
            <v>0</v>
          </cell>
          <cell r="O90">
            <v>22</v>
          </cell>
        </row>
        <row r="91">
          <cell r="F91" t="str">
            <v>G00017004</v>
          </cell>
          <cell r="G91">
            <v>20010</v>
          </cell>
          <cell r="H91" t="str">
            <v>Direct</v>
          </cell>
          <cell r="I91">
            <v>6201000</v>
          </cell>
          <cell r="J91">
            <v>44094</v>
          </cell>
          <cell r="K91" t="str">
            <v>4 years, 3 months, 11 days</v>
          </cell>
          <cell r="L91"/>
          <cell r="M91">
            <v>22</v>
          </cell>
          <cell r="N91">
            <v>0</v>
          </cell>
          <cell r="O91">
            <v>22</v>
          </cell>
        </row>
        <row r="92">
          <cell r="F92" t="str">
            <v>G00020236</v>
          </cell>
          <cell r="G92">
            <v>20005</v>
          </cell>
          <cell r="H92" t="str">
            <v>Direct</v>
          </cell>
          <cell r="I92">
            <v>6201000</v>
          </cell>
          <cell r="J92">
            <v>44243</v>
          </cell>
          <cell r="K92" t="str">
            <v>3 years, 10 months, 15 days</v>
          </cell>
          <cell r="L92"/>
          <cell r="M92">
            <v>22</v>
          </cell>
          <cell r="N92">
            <v>0</v>
          </cell>
          <cell r="O92">
            <v>22</v>
          </cell>
        </row>
        <row r="93">
          <cell r="F93" t="str">
            <v>G00017719</v>
          </cell>
          <cell r="G93">
            <v>74004</v>
          </cell>
          <cell r="H93" t="str">
            <v>Indirect</v>
          </cell>
          <cell r="I93">
            <v>6251000</v>
          </cell>
          <cell r="J93">
            <v>44287</v>
          </cell>
          <cell r="K93" t="str">
            <v>3 years, 8 months, 30 days</v>
          </cell>
          <cell r="L93"/>
          <cell r="M93">
            <v>22</v>
          </cell>
          <cell r="N93">
            <v>0</v>
          </cell>
          <cell r="O93">
            <v>22</v>
          </cell>
        </row>
        <row r="94">
          <cell r="F94" t="str">
            <v>G00017868</v>
          </cell>
          <cell r="G94">
            <v>20020</v>
          </cell>
          <cell r="H94" t="str">
            <v>Indirect</v>
          </cell>
          <cell r="I94">
            <v>6251000</v>
          </cell>
          <cell r="J94">
            <v>44287</v>
          </cell>
          <cell r="K94" t="str">
            <v>3 years, 8 months, 30 days</v>
          </cell>
          <cell r="L94"/>
          <cell r="M94">
            <v>22</v>
          </cell>
          <cell r="N94">
            <v>0</v>
          </cell>
          <cell r="O94">
            <v>22</v>
          </cell>
        </row>
        <row r="95">
          <cell r="F95" t="str">
            <v>G00019127</v>
          </cell>
          <cell r="G95">
            <v>41000</v>
          </cell>
          <cell r="H95" t="str">
            <v>Indirect</v>
          </cell>
          <cell r="I95">
            <v>6251000</v>
          </cell>
          <cell r="J95">
            <v>44287</v>
          </cell>
          <cell r="K95" t="str">
            <v>3 years, 8 months, 30 days</v>
          </cell>
          <cell r="L95"/>
          <cell r="M95">
            <v>22</v>
          </cell>
          <cell r="N95">
            <v>0</v>
          </cell>
          <cell r="O95">
            <v>22</v>
          </cell>
        </row>
        <row r="96">
          <cell r="F96" t="str">
            <v>G00018316</v>
          </cell>
          <cell r="G96">
            <v>73000</v>
          </cell>
          <cell r="H96" t="str">
            <v>Indirect</v>
          </cell>
          <cell r="I96">
            <v>6251000</v>
          </cell>
          <cell r="J96">
            <v>44357</v>
          </cell>
          <cell r="K96" t="str">
            <v>3 years, 6 months, 21 days</v>
          </cell>
          <cell r="L96"/>
          <cell r="M96">
            <v>22</v>
          </cell>
          <cell r="N96">
            <v>0</v>
          </cell>
          <cell r="O96">
            <v>22</v>
          </cell>
        </row>
        <row r="97">
          <cell r="F97" t="str">
            <v>G00018315</v>
          </cell>
          <cell r="G97">
            <v>72000</v>
          </cell>
          <cell r="H97" t="str">
            <v>Indirect</v>
          </cell>
          <cell r="I97">
            <v>6251000</v>
          </cell>
          <cell r="J97">
            <v>44361</v>
          </cell>
          <cell r="K97" t="str">
            <v>3 years, 6 months, 17 days</v>
          </cell>
          <cell r="L97"/>
          <cell r="M97">
            <v>22</v>
          </cell>
          <cell r="N97">
            <v>0</v>
          </cell>
          <cell r="O97">
            <v>22</v>
          </cell>
        </row>
        <row r="98">
          <cell r="F98" t="str">
            <v>G00019129</v>
          </cell>
          <cell r="G98">
            <v>20010</v>
          </cell>
          <cell r="H98" t="str">
            <v>Direct</v>
          </cell>
          <cell r="I98">
            <v>6201000</v>
          </cell>
          <cell r="J98">
            <v>44451</v>
          </cell>
          <cell r="K98" t="str">
            <v>3 years, 3 months, 19 days</v>
          </cell>
          <cell r="L98"/>
          <cell r="M98">
            <v>22</v>
          </cell>
          <cell r="N98">
            <v>0</v>
          </cell>
          <cell r="O98">
            <v>22</v>
          </cell>
        </row>
        <row r="99">
          <cell r="F99" t="str">
            <v>G00019311</v>
          </cell>
          <cell r="G99">
            <v>20010</v>
          </cell>
          <cell r="H99" t="str">
            <v>Direct</v>
          </cell>
          <cell r="I99">
            <v>6201000</v>
          </cell>
          <cell r="J99">
            <v>44564</v>
          </cell>
          <cell r="K99" t="str">
            <v>2 years, 11 months, 28 days</v>
          </cell>
          <cell r="L99"/>
          <cell r="M99">
            <v>22</v>
          </cell>
          <cell r="N99">
            <v>0</v>
          </cell>
          <cell r="O99">
            <v>22</v>
          </cell>
        </row>
        <row r="100">
          <cell r="F100" t="str">
            <v>G00019597</v>
          </cell>
          <cell r="G100">
            <v>70060</v>
          </cell>
          <cell r="H100" t="str">
            <v>Indirect</v>
          </cell>
          <cell r="I100">
            <v>6251000</v>
          </cell>
          <cell r="J100">
            <v>44627</v>
          </cell>
          <cell r="K100" t="str">
            <v>2 years, 9 months, 24 days</v>
          </cell>
          <cell r="L100"/>
          <cell r="M100">
            <v>22</v>
          </cell>
          <cell r="N100">
            <v>0</v>
          </cell>
          <cell r="O100">
            <v>22</v>
          </cell>
        </row>
        <row r="101">
          <cell r="F101" t="str">
            <v>G00018199</v>
          </cell>
          <cell r="G101">
            <v>70070</v>
          </cell>
          <cell r="H101" t="str">
            <v>Indirect</v>
          </cell>
          <cell r="I101">
            <v>6251000</v>
          </cell>
          <cell r="J101">
            <v>44732</v>
          </cell>
          <cell r="K101" t="str">
            <v>2 years, 6 months, 11 days</v>
          </cell>
          <cell r="L101"/>
          <cell r="M101">
            <v>22</v>
          </cell>
          <cell r="N101">
            <v>0</v>
          </cell>
          <cell r="O101">
            <v>22</v>
          </cell>
        </row>
        <row r="102">
          <cell r="F102" t="str">
            <v>G00020751</v>
          </cell>
          <cell r="G102">
            <v>43000</v>
          </cell>
          <cell r="H102" t="str">
            <v>Indirect</v>
          </cell>
          <cell r="I102">
            <v>6251000</v>
          </cell>
          <cell r="J102">
            <v>44805</v>
          </cell>
          <cell r="K102" t="str">
            <v>2 years, 3 months, 30 days</v>
          </cell>
          <cell r="L102"/>
          <cell r="M102">
            <v>21</v>
          </cell>
          <cell r="N102">
            <v>0</v>
          </cell>
          <cell r="O102">
            <v>21</v>
          </cell>
        </row>
        <row r="103">
          <cell r="F103"/>
          <cell r="G103"/>
          <cell r="H103"/>
          <cell r="I103"/>
          <cell r="J103">
            <v>44470</v>
          </cell>
          <cell r="K103" t="str">
            <v>3 years, 2 months, 30 days</v>
          </cell>
          <cell r="L103"/>
          <cell r="M103">
            <v>22</v>
          </cell>
          <cell r="N103">
            <v>0</v>
          </cell>
          <cell r="O103">
            <v>22</v>
          </cell>
        </row>
        <row r="104">
          <cell r="F104" t="str">
            <v>G00018940</v>
          </cell>
          <cell r="G104">
            <v>20005</v>
          </cell>
          <cell r="H104" t="str">
            <v>Direct</v>
          </cell>
          <cell r="I104">
            <v>6201000</v>
          </cell>
          <cell r="J104">
            <v>44869</v>
          </cell>
          <cell r="K104" t="str">
            <v>2 years, 1 months, 27 days</v>
          </cell>
          <cell r="L104"/>
          <cell r="M104">
            <v>22</v>
          </cell>
          <cell r="N104">
            <v>0</v>
          </cell>
          <cell r="O104">
            <v>22</v>
          </cell>
        </row>
        <row r="105">
          <cell r="F105"/>
          <cell r="G105"/>
          <cell r="H105"/>
          <cell r="I105"/>
          <cell r="J105">
            <v>44958</v>
          </cell>
          <cell r="K105" t="str">
            <v>1 years, 10 months, 30 days</v>
          </cell>
          <cell r="L105"/>
          <cell r="M105">
            <v>21</v>
          </cell>
          <cell r="N105">
            <v>0</v>
          </cell>
          <cell r="O105">
            <v>21</v>
          </cell>
        </row>
        <row r="106">
          <cell r="F106"/>
          <cell r="G106"/>
          <cell r="H106"/>
          <cell r="I106"/>
          <cell r="J106">
            <v>44986</v>
          </cell>
          <cell r="K106" t="str">
            <v>1 years, 9 months, 30 days</v>
          </cell>
          <cell r="L106"/>
          <cell r="M106">
            <v>18</v>
          </cell>
          <cell r="N106">
            <v>0</v>
          </cell>
          <cell r="O106">
            <v>18</v>
          </cell>
        </row>
        <row r="107">
          <cell r="F107"/>
          <cell r="G107"/>
          <cell r="H107"/>
          <cell r="I107"/>
          <cell r="J107">
            <v>44927</v>
          </cell>
          <cell r="K107" t="str">
            <v>1 years, 11 months, 30 days</v>
          </cell>
          <cell r="L107"/>
          <cell r="M107">
            <v>13</v>
          </cell>
          <cell r="N107">
            <v>0</v>
          </cell>
          <cell r="O107">
            <v>13</v>
          </cell>
        </row>
        <row r="108">
          <cell r="F108"/>
          <cell r="G108"/>
          <cell r="H108"/>
          <cell r="I108"/>
          <cell r="J108">
            <v>44927</v>
          </cell>
          <cell r="K108" t="str">
            <v>1 years, 11 months, 30 days</v>
          </cell>
          <cell r="L108"/>
          <cell r="M108">
            <v>25</v>
          </cell>
          <cell r="N108">
            <v>0</v>
          </cell>
          <cell r="O108">
            <v>25</v>
          </cell>
        </row>
        <row r="109">
          <cell r="F109"/>
          <cell r="G109"/>
          <cell r="H109"/>
          <cell r="I109"/>
          <cell r="J109">
            <v>45110</v>
          </cell>
          <cell r="K109" t="str">
            <v>1 years, 5 months, 28 days</v>
          </cell>
          <cell r="L109"/>
          <cell r="M109">
            <v>11</v>
          </cell>
          <cell r="N109">
            <v>0</v>
          </cell>
          <cell r="O109">
            <v>11</v>
          </cell>
        </row>
        <row r="110">
          <cell r="F110"/>
          <cell r="G110"/>
          <cell r="H110"/>
          <cell r="I110"/>
          <cell r="J110">
            <v>45108</v>
          </cell>
          <cell r="K110" t="str">
            <v>1 years, 5 months, 30 days</v>
          </cell>
          <cell r="L110"/>
          <cell r="M110"/>
          <cell r="N110"/>
          <cell r="O110"/>
        </row>
        <row r="111">
          <cell r="F111"/>
          <cell r="G111"/>
          <cell r="H111"/>
          <cell r="I111"/>
          <cell r="J111">
            <v>45165</v>
          </cell>
          <cell r="K111" t="str">
            <v>1 years, 4 months, 4 days</v>
          </cell>
          <cell r="L111"/>
          <cell r="M111"/>
          <cell r="N111"/>
          <cell r="O111"/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MO Recharge"/>
      <sheetName val="Sheet2"/>
      <sheetName val="Currency exchange Cal. ES"/>
      <sheetName val="Fore"/>
      <sheetName val="EPC Data"/>
      <sheetName val="6%"/>
      <sheetName val="6% Detail"/>
      <sheetName val="8%"/>
      <sheetName val="8% Detail"/>
      <sheetName val="10%"/>
      <sheetName val="10% Detail"/>
      <sheetName val="BonusDetails"/>
      <sheetName val="EmpMaster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G00015581</v>
          </cell>
          <cell r="C4" t="str">
            <v>71040_822</v>
          </cell>
          <cell r="D4" t="str">
            <v>Arifulla</v>
          </cell>
          <cell r="E4" t="str">
            <v>Sharief</v>
          </cell>
        </row>
        <row r="5">
          <cell r="B5" t="str">
            <v>G00012757</v>
          </cell>
          <cell r="C5" t="str">
            <v>71020_831</v>
          </cell>
          <cell r="D5" t="str">
            <v>Vivek</v>
          </cell>
          <cell r="E5" t="str">
            <v>Menon</v>
          </cell>
        </row>
        <row r="6">
          <cell r="B6" t="str">
            <v>G00016206</v>
          </cell>
          <cell r="C6" t="str">
            <v>71160_827</v>
          </cell>
          <cell r="D6" t="str">
            <v>Sruthi</v>
          </cell>
          <cell r="E6" t="str">
            <v>Pillai</v>
          </cell>
        </row>
        <row r="7">
          <cell r="B7" t="str">
            <v>G00016952</v>
          </cell>
          <cell r="C7" t="str">
            <v>40000_091</v>
          </cell>
          <cell r="D7" t="str">
            <v>Mary Jane</v>
          </cell>
          <cell r="E7" t="str">
            <v>Rodriguez</v>
          </cell>
        </row>
        <row r="8">
          <cell r="B8" t="str">
            <v>G00009118</v>
          </cell>
          <cell r="C8" t="str">
            <v>34010_091</v>
          </cell>
          <cell r="D8" t="str">
            <v>Sudheer</v>
          </cell>
          <cell r="E8" t="str">
            <v>Shetty</v>
          </cell>
        </row>
        <row r="9">
          <cell r="B9" t="str">
            <v>G00009154</v>
          </cell>
          <cell r="C9" t="str">
            <v>33010_091</v>
          </cell>
          <cell r="D9" t="str">
            <v>Sumit</v>
          </cell>
          <cell r="E9" t="str">
            <v>Kumar</v>
          </cell>
        </row>
        <row r="10">
          <cell r="B10" t="str">
            <v>G00009089</v>
          </cell>
          <cell r="C10" t="str">
            <v>43010_091</v>
          </cell>
          <cell r="D10" t="str">
            <v>Amar</v>
          </cell>
          <cell r="E10" t="str">
            <v>Misquitta</v>
          </cell>
        </row>
        <row r="11">
          <cell r="B11" t="str">
            <v>G00009087</v>
          </cell>
          <cell r="C11" t="str">
            <v>33010_091</v>
          </cell>
          <cell r="D11" t="str">
            <v>Zeyaul</v>
          </cell>
          <cell r="E11" t="str">
            <v>Haque</v>
          </cell>
        </row>
        <row r="12">
          <cell r="B12" t="str">
            <v>G00009086</v>
          </cell>
          <cell r="C12" t="str">
            <v>71220_091</v>
          </cell>
          <cell r="D12" t="str">
            <v>Shazad</v>
          </cell>
          <cell r="E12" t="str">
            <v>Syed</v>
          </cell>
        </row>
        <row r="13">
          <cell r="B13" t="str">
            <v>G00009157</v>
          </cell>
          <cell r="C13" t="str">
            <v>33000_091</v>
          </cell>
          <cell r="D13" t="str">
            <v>Vinesh</v>
          </cell>
          <cell r="E13" t="str">
            <v>Bhogte</v>
          </cell>
        </row>
        <row r="14">
          <cell r="B14" t="str">
            <v>G00009083</v>
          </cell>
          <cell r="C14" t="str">
            <v>41010_091</v>
          </cell>
          <cell r="D14" t="str">
            <v>Sujit</v>
          </cell>
          <cell r="E14" t="str">
            <v>Salian</v>
          </cell>
        </row>
        <row r="15">
          <cell r="B15" t="str">
            <v>G00006400</v>
          </cell>
          <cell r="C15" t="str">
            <v>70150_091</v>
          </cell>
          <cell r="D15" t="str">
            <v>Ahmed</v>
          </cell>
          <cell r="E15" t="str">
            <v>Azab</v>
          </cell>
        </row>
        <row r="16">
          <cell r="B16" t="str">
            <v>G00020751</v>
          </cell>
          <cell r="C16" t="str">
            <v>43000_828</v>
          </cell>
          <cell r="D16" t="str">
            <v>Mohammad</v>
          </cell>
          <cell r="E16" t="str">
            <v>Jafar</v>
          </cell>
        </row>
        <row r="17">
          <cell r="B17" t="str">
            <v>G00012726</v>
          </cell>
          <cell r="C17" t="str">
            <v>70040_091</v>
          </cell>
          <cell r="D17" t="str">
            <v>Rahul</v>
          </cell>
          <cell r="E17" t="str">
            <v>Goswami</v>
          </cell>
        </row>
        <row r="18">
          <cell r="B18" t="str">
            <v>G00015865</v>
          </cell>
          <cell r="C18" t="str">
            <v>70040_091</v>
          </cell>
          <cell r="D18" t="str">
            <v>Mohammed Ali</v>
          </cell>
          <cell r="E18" t="str">
            <v>Syed</v>
          </cell>
        </row>
        <row r="19">
          <cell r="B19" t="str">
            <v>G00000112</v>
          </cell>
          <cell r="C19" t="str">
            <v>40000_091</v>
          </cell>
          <cell r="D19" t="str">
            <v>Tino</v>
          </cell>
          <cell r="E19" t="str">
            <v>Reppe</v>
          </cell>
        </row>
        <row r="20">
          <cell r="B20" t="str">
            <v>G00019127</v>
          </cell>
          <cell r="C20" t="str">
            <v>41000_091</v>
          </cell>
          <cell r="D20" t="str">
            <v>Renjit</v>
          </cell>
          <cell r="E20" t="str">
            <v>Chummar</v>
          </cell>
        </row>
        <row r="21">
          <cell r="B21" t="str">
            <v>G00012758</v>
          </cell>
          <cell r="C21" t="str">
            <v>42000_091</v>
          </cell>
          <cell r="D21" t="str">
            <v>Yadu</v>
          </cell>
          <cell r="E21" t="str">
            <v>Krishnan</v>
          </cell>
        </row>
        <row r="22">
          <cell r="B22" t="str">
            <v>G00015667</v>
          </cell>
          <cell r="C22" t="str">
            <v>41000_091</v>
          </cell>
          <cell r="D22" t="str">
            <v>Shweta</v>
          </cell>
          <cell r="E22" t="str">
            <v>Kotian</v>
          </cell>
        </row>
        <row r="23">
          <cell r="B23" t="str">
            <v>G00014398</v>
          </cell>
          <cell r="C23" t="str">
            <v>41000_091</v>
          </cell>
          <cell r="D23" t="str">
            <v>Kunal</v>
          </cell>
          <cell r="E23" t="str">
            <v>Matre</v>
          </cell>
        </row>
        <row r="24">
          <cell r="B24" t="str">
            <v>G00009088</v>
          </cell>
          <cell r="C24" t="str">
            <v>41000_091</v>
          </cell>
          <cell r="D24" t="str">
            <v>Johnson</v>
          </cell>
          <cell r="E24" t="str">
            <v>Lobo</v>
          </cell>
        </row>
        <row r="25">
          <cell r="B25" t="str">
            <v>G00009093</v>
          </cell>
          <cell r="C25" t="str">
            <v>41000_091</v>
          </cell>
          <cell r="D25" t="str">
            <v>Bindu</v>
          </cell>
          <cell r="E25" t="str">
            <v>Kishore</v>
          </cell>
        </row>
        <row r="26">
          <cell r="B26" t="str">
            <v>G00009147</v>
          </cell>
          <cell r="C26" t="str">
            <v>41000_091</v>
          </cell>
          <cell r="D26" t="str">
            <v>Satyadeep</v>
          </cell>
          <cell r="E26" t="str">
            <v>Kotian</v>
          </cell>
        </row>
        <row r="27">
          <cell r="B27" t="str">
            <v>G00009092</v>
          </cell>
          <cell r="C27" t="str">
            <v>41000_091</v>
          </cell>
          <cell r="D27" t="str">
            <v>Sankara</v>
          </cell>
          <cell r="E27" t="str">
            <v>Narayanan</v>
          </cell>
        </row>
        <row r="28">
          <cell r="B28" t="str">
            <v>G00009117</v>
          </cell>
          <cell r="C28" t="str">
            <v>41000_091</v>
          </cell>
          <cell r="D28" t="str">
            <v>Sangeetha</v>
          </cell>
          <cell r="E28" t="str">
            <v>Rajesha</v>
          </cell>
        </row>
        <row r="29">
          <cell r="B29" t="str">
            <v>G00018315</v>
          </cell>
          <cell r="C29" t="str">
            <v>72000_091</v>
          </cell>
          <cell r="D29" t="str">
            <v>Sushmita Ranjit</v>
          </cell>
          <cell r="E29" t="str">
            <v>Maji</v>
          </cell>
        </row>
        <row r="30">
          <cell r="B30" t="str">
            <v>G00017719</v>
          </cell>
          <cell r="C30" t="str">
            <v>74004_091</v>
          </cell>
          <cell r="D30" t="str">
            <v>Ashik</v>
          </cell>
          <cell r="E30" t="str">
            <v>Elahei</v>
          </cell>
        </row>
        <row r="31">
          <cell r="B31" t="str">
            <v>G00009104</v>
          </cell>
          <cell r="C31" t="str">
            <v>71000_091</v>
          </cell>
          <cell r="D31" t="str">
            <v>Harshal</v>
          </cell>
          <cell r="E31" t="str">
            <v>Shah</v>
          </cell>
        </row>
        <row r="32">
          <cell r="B32" t="str">
            <v>G00009137</v>
          </cell>
          <cell r="C32" t="str">
            <v>71120_091</v>
          </cell>
          <cell r="D32" t="str">
            <v>Salman</v>
          </cell>
          <cell r="E32" t="str">
            <v>Muhammad</v>
          </cell>
        </row>
        <row r="33">
          <cell r="B33" t="str">
            <v>G00009113</v>
          </cell>
          <cell r="C33" t="str">
            <v>74005_091</v>
          </cell>
          <cell r="D33" t="str">
            <v>Abbas</v>
          </cell>
          <cell r="E33" t="str">
            <v>Naqvi</v>
          </cell>
        </row>
        <row r="34">
          <cell r="B34" t="str">
            <v>G00009132</v>
          </cell>
          <cell r="C34" t="str">
            <v>71070_827</v>
          </cell>
          <cell r="D34" t="str">
            <v>Vaishak</v>
          </cell>
          <cell r="E34" t="str">
            <v>Mantodi</v>
          </cell>
        </row>
        <row r="35">
          <cell r="B35" t="str">
            <v>G00009103</v>
          </cell>
          <cell r="C35" t="str">
            <v>74001_091</v>
          </cell>
          <cell r="D35" t="str">
            <v>Samdani</v>
          </cell>
          <cell r="E35" t="str">
            <v>Hasan Siddiqui</v>
          </cell>
        </row>
        <row r="36">
          <cell r="B36" t="str">
            <v>G00009099</v>
          </cell>
          <cell r="C36" t="str">
            <v>70070_091</v>
          </cell>
          <cell r="D36" t="str">
            <v>Ulfath</v>
          </cell>
          <cell r="E36" t="str">
            <v>Sayyed</v>
          </cell>
        </row>
        <row r="37">
          <cell r="B37" t="str">
            <v>G00009090</v>
          </cell>
          <cell r="C37" t="str">
            <v>71230_091</v>
          </cell>
          <cell r="D37" t="str">
            <v>Hyder</v>
          </cell>
          <cell r="E37" t="str">
            <v>Syed</v>
          </cell>
        </row>
        <row r="38">
          <cell r="B38" t="str">
            <v>G00009149</v>
          </cell>
          <cell r="C38" t="str">
            <v>71030_091</v>
          </cell>
          <cell r="D38" t="str">
            <v>Sameer</v>
          </cell>
          <cell r="E38" t="str">
            <v>Shabbir</v>
          </cell>
        </row>
        <row r="39">
          <cell r="B39" t="str">
            <v>G00009098</v>
          </cell>
          <cell r="C39" t="str">
            <v>73020_091</v>
          </cell>
          <cell r="D39" t="str">
            <v>Sohaib</v>
          </cell>
          <cell r="E39" t="str">
            <v>Cheema</v>
          </cell>
        </row>
        <row r="40">
          <cell r="B40" t="str">
            <v>G00009111</v>
          </cell>
          <cell r="C40" t="str">
            <v>74000_828</v>
          </cell>
          <cell r="D40" t="str">
            <v>Imran</v>
          </cell>
          <cell r="E40" t="str">
            <v>Mohammed</v>
          </cell>
        </row>
        <row r="41">
          <cell r="B41" t="str">
            <v>G00009091</v>
          </cell>
          <cell r="C41" t="str">
            <v>71050_865</v>
          </cell>
          <cell r="D41" t="str">
            <v>Omer</v>
          </cell>
          <cell r="E41" t="str">
            <v>Mohammed</v>
          </cell>
        </row>
        <row r="42">
          <cell r="B42" t="str">
            <v>G00009112</v>
          </cell>
          <cell r="C42" t="str">
            <v>71010_865</v>
          </cell>
          <cell r="D42" t="str">
            <v>Mohammed Khaiz</v>
          </cell>
          <cell r="E42" t="str">
            <v>Kaleem</v>
          </cell>
        </row>
        <row r="43">
          <cell r="B43" t="str">
            <v>G00020236</v>
          </cell>
          <cell r="C43" t="str">
            <v>20005_091</v>
          </cell>
          <cell r="D43" t="str">
            <v>Niyazul</v>
          </cell>
          <cell r="E43" t="str">
            <v>Haque</v>
          </cell>
        </row>
        <row r="44">
          <cell r="B44" t="str">
            <v>G00018940</v>
          </cell>
          <cell r="C44" t="str">
            <v>20005_091</v>
          </cell>
          <cell r="D44" t="str">
            <v>Esan</v>
          </cell>
          <cell r="E44" t="str">
            <v>Mansoori</v>
          </cell>
        </row>
        <row r="45">
          <cell r="B45" t="str">
            <v>G00016321</v>
          </cell>
          <cell r="C45" t="str">
            <v>20005_091</v>
          </cell>
          <cell r="D45" t="str">
            <v>Ranjit</v>
          </cell>
          <cell r="E45" t="str">
            <v>Kumar</v>
          </cell>
        </row>
        <row r="46">
          <cell r="B46" t="str">
            <v>G00009131</v>
          </cell>
          <cell r="C46" t="str">
            <v>20005_091</v>
          </cell>
          <cell r="D46" t="str">
            <v>Peer</v>
          </cell>
          <cell r="E46" t="str">
            <v>Baksh</v>
          </cell>
        </row>
        <row r="47">
          <cell r="B47" t="str">
            <v>G00009109</v>
          </cell>
          <cell r="C47" t="str">
            <v>20000_091</v>
          </cell>
          <cell r="D47" t="str">
            <v>Mahtab</v>
          </cell>
          <cell r="E47" t="str">
            <v>Alam</v>
          </cell>
        </row>
        <row r="48">
          <cell r="B48" t="str">
            <v>G00009130</v>
          </cell>
          <cell r="C48" t="str">
            <v>20005_091</v>
          </cell>
          <cell r="D48" t="str">
            <v>Sunil</v>
          </cell>
          <cell r="E48" t="str">
            <v>Kumar</v>
          </cell>
        </row>
        <row r="49">
          <cell r="B49" t="str">
            <v>G00009135</v>
          </cell>
          <cell r="C49" t="str">
            <v>20005_091</v>
          </cell>
          <cell r="D49" t="str">
            <v>Shabbir</v>
          </cell>
          <cell r="E49" t="str">
            <v>Alam</v>
          </cell>
        </row>
        <row r="50">
          <cell r="B50" t="str">
            <v>G00014391</v>
          </cell>
          <cell r="C50" t="str">
            <v>20000_865</v>
          </cell>
          <cell r="D50" t="str">
            <v>Shamshad</v>
          </cell>
          <cell r="E50" t="str">
            <v>Khan</v>
          </cell>
        </row>
        <row r="51">
          <cell r="B51" t="str">
            <v>G00019597</v>
          </cell>
          <cell r="C51" t="str">
            <v>70060_091</v>
          </cell>
          <cell r="D51" t="str">
            <v>Shoaib</v>
          </cell>
          <cell r="E51" t="str">
            <v>Mohammed</v>
          </cell>
        </row>
        <row r="52">
          <cell r="B52" t="str">
            <v>G00009151</v>
          </cell>
          <cell r="C52" t="str">
            <v>70060_091</v>
          </cell>
          <cell r="D52" t="str">
            <v>Mansi</v>
          </cell>
          <cell r="E52" t="str">
            <v>Damani</v>
          </cell>
        </row>
        <row r="53">
          <cell r="B53" t="str">
            <v>G00009139</v>
          </cell>
          <cell r="C53" t="str">
            <v>70040_091</v>
          </cell>
          <cell r="D53" t="str">
            <v>Waseem</v>
          </cell>
          <cell r="E53" t="str">
            <v>Mohammed</v>
          </cell>
        </row>
        <row r="54">
          <cell r="B54" t="str">
            <v>G00009108</v>
          </cell>
          <cell r="C54" t="str">
            <v>71100_828</v>
          </cell>
          <cell r="D54" t="str">
            <v>Akbar</v>
          </cell>
          <cell r="E54" t="str">
            <v>Syed</v>
          </cell>
        </row>
        <row r="55">
          <cell r="B55" t="str">
            <v>G00009119</v>
          </cell>
          <cell r="C55" t="str">
            <v>71060_828</v>
          </cell>
          <cell r="D55" t="str">
            <v>Iftekhar</v>
          </cell>
          <cell r="E55" t="str">
            <v>Kaifi</v>
          </cell>
        </row>
        <row r="56">
          <cell r="B56" t="str">
            <v>G00018199</v>
          </cell>
          <cell r="C56" t="str">
            <v>73000_091</v>
          </cell>
          <cell r="D56" t="str">
            <v>Payal</v>
          </cell>
          <cell r="E56" t="str">
            <v>Manikpuri</v>
          </cell>
        </row>
        <row r="57">
          <cell r="B57" t="str">
            <v>G00016951</v>
          </cell>
          <cell r="C57" t="str">
            <v>73010_091</v>
          </cell>
          <cell r="D57" t="str">
            <v>Veera Venkata Sai</v>
          </cell>
          <cell r="E57" t="str">
            <v>Padavala</v>
          </cell>
        </row>
        <row r="58">
          <cell r="B58" t="str">
            <v>G00012756</v>
          </cell>
          <cell r="C58" t="str">
            <v>73000_091</v>
          </cell>
          <cell r="D58" t="str">
            <v>Ijas</v>
          </cell>
          <cell r="E58" t="str">
            <v>Katramvally</v>
          </cell>
        </row>
        <row r="59">
          <cell r="B59" t="str">
            <v>G00009100</v>
          </cell>
          <cell r="C59" t="str">
            <v>73030_091</v>
          </cell>
          <cell r="D59" t="str">
            <v>Bharath</v>
          </cell>
          <cell r="E59" t="str">
            <v>Kumar</v>
          </cell>
        </row>
        <row r="60">
          <cell r="B60" t="str">
            <v>G00009082</v>
          </cell>
          <cell r="C60" t="str">
            <v>73000_091</v>
          </cell>
          <cell r="D60" t="str">
            <v>Vytus</v>
          </cell>
          <cell r="E60" t="str">
            <v>Saldanha</v>
          </cell>
        </row>
        <row r="61">
          <cell r="B61" t="str">
            <v>G00009125</v>
          </cell>
          <cell r="C61" t="str">
            <v>73000_091</v>
          </cell>
          <cell r="D61" t="str">
            <v>Arshad</v>
          </cell>
          <cell r="E61" t="str">
            <v>Afridi</v>
          </cell>
        </row>
        <row r="62">
          <cell r="B62" t="str">
            <v>G00009116</v>
          </cell>
          <cell r="C62" t="str">
            <v>73010_091</v>
          </cell>
          <cell r="D62" t="str">
            <v>Sukesh</v>
          </cell>
          <cell r="E62" t="str">
            <v>Krishnan</v>
          </cell>
        </row>
        <row r="63">
          <cell r="B63" t="str">
            <v>G00009133</v>
          </cell>
          <cell r="C63" t="str">
            <v>73000_091</v>
          </cell>
          <cell r="D63" t="str">
            <v>Rajeev</v>
          </cell>
          <cell r="E63" t="str">
            <v>Nair</v>
          </cell>
        </row>
        <row r="64">
          <cell r="B64" t="str">
            <v>G00009101</v>
          </cell>
          <cell r="C64" t="str">
            <v>73000_091</v>
          </cell>
          <cell r="D64" t="str">
            <v>Ranjit</v>
          </cell>
          <cell r="E64" t="str">
            <v>Gupte</v>
          </cell>
        </row>
        <row r="65">
          <cell r="B65" t="str">
            <v>G00009110</v>
          </cell>
          <cell r="C65" t="str">
            <v>73000_091</v>
          </cell>
          <cell r="D65" t="str">
            <v>Abdul Rehman</v>
          </cell>
          <cell r="E65" t="str">
            <v>Sabir</v>
          </cell>
        </row>
        <row r="66">
          <cell r="B66" t="str">
            <v>G00009146</v>
          </cell>
          <cell r="C66" t="str">
            <v>73010_091</v>
          </cell>
          <cell r="D66" t="str">
            <v>Gireesh</v>
          </cell>
          <cell r="E66" t="str">
            <v>Udayakumar</v>
          </cell>
        </row>
        <row r="67">
          <cell r="B67" t="str">
            <v>G00009128</v>
          </cell>
          <cell r="C67" t="str">
            <v>73010_091</v>
          </cell>
          <cell r="D67" t="str">
            <v>Surendranadh</v>
          </cell>
          <cell r="E67" t="str">
            <v>Jayavarapu</v>
          </cell>
        </row>
        <row r="68">
          <cell r="B68" t="str">
            <v>G00018316</v>
          </cell>
          <cell r="C68" t="str">
            <v>73000_865</v>
          </cell>
          <cell r="D68" t="str">
            <v>Kamel</v>
          </cell>
          <cell r="E68" t="str">
            <v>Alasif</v>
          </cell>
        </row>
        <row r="69">
          <cell r="B69" t="str">
            <v>G00009140</v>
          </cell>
          <cell r="C69" t="str">
            <v>73010_865</v>
          </cell>
          <cell r="D69" t="str">
            <v>Divin</v>
          </cell>
          <cell r="E69" t="str">
            <v>Lal</v>
          </cell>
        </row>
        <row r="70">
          <cell r="B70" t="str">
            <v>G00009143</v>
          </cell>
          <cell r="C70" t="str">
            <v>73000_828</v>
          </cell>
          <cell r="D70" t="str">
            <v>Amir</v>
          </cell>
          <cell r="E70" t="str">
            <v>Shaik</v>
          </cell>
        </row>
        <row r="71">
          <cell r="B71" t="str">
            <v>G00015584</v>
          </cell>
          <cell r="C71" t="str">
            <v>73000_865</v>
          </cell>
          <cell r="D71" t="str">
            <v>Shaikhah</v>
          </cell>
          <cell r="E71" t="str">
            <v>Al Moajil</v>
          </cell>
        </row>
        <row r="72">
          <cell r="B72" t="str">
            <v>G00012755</v>
          </cell>
          <cell r="C72" t="str">
            <v>70070_091</v>
          </cell>
          <cell r="D72" t="str">
            <v>Anam</v>
          </cell>
          <cell r="E72" t="str">
            <v>Kolkar</v>
          </cell>
        </row>
        <row r="73">
          <cell r="B73" t="str">
            <v>G00009123</v>
          </cell>
          <cell r="C73" t="str">
            <v>70070_091</v>
          </cell>
          <cell r="D73" t="str">
            <v>Mukesh</v>
          </cell>
          <cell r="E73" t="str">
            <v>Kumar</v>
          </cell>
        </row>
        <row r="74">
          <cell r="B74" t="str">
            <v>G00009141</v>
          </cell>
          <cell r="C74" t="str">
            <v>70070_091</v>
          </cell>
          <cell r="D74" t="str">
            <v>Nadeem</v>
          </cell>
          <cell r="E74" t="str">
            <v>Ahmed</v>
          </cell>
        </row>
        <row r="75">
          <cell r="B75" t="str">
            <v>G00009115</v>
          </cell>
          <cell r="C75" t="str">
            <v>70070_865</v>
          </cell>
          <cell r="D75" t="str">
            <v>Khusro</v>
          </cell>
          <cell r="E75" t="str">
            <v>Shareef</v>
          </cell>
        </row>
        <row r="76">
          <cell r="B76" t="str">
            <v>G00017868</v>
          </cell>
          <cell r="C76" t="str">
            <v>20020_865</v>
          </cell>
          <cell r="D76" t="str">
            <v>Jaffer</v>
          </cell>
          <cell r="E76" t="str">
            <v>Ahamed</v>
          </cell>
        </row>
        <row r="77">
          <cell r="B77" t="str">
            <v>G00009114</v>
          </cell>
          <cell r="C77" t="str">
            <v>71080_091</v>
          </cell>
          <cell r="D77" t="str">
            <v>Maulik</v>
          </cell>
          <cell r="E77" t="str">
            <v>Vyas</v>
          </cell>
        </row>
        <row r="78">
          <cell r="B78" t="str">
            <v>G00009129</v>
          </cell>
          <cell r="C78" t="str">
            <v>70100_091</v>
          </cell>
          <cell r="D78" t="str">
            <v>Zahid</v>
          </cell>
          <cell r="E78" t="str">
            <v>Akhtar</v>
          </cell>
        </row>
        <row r="79">
          <cell r="B79" t="str">
            <v>G00015475</v>
          </cell>
          <cell r="C79" t="str">
            <v>40000_828</v>
          </cell>
          <cell r="D79" t="str">
            <v>Omar</v>
          </cell>
          <cell r="E79" t="str">
            <v>Faruk</v>
          </cell>
        </row>
        <row r="80">
          <cell r="B80" t="str">
            <v>G00015585</v>
          </cell>
          <cell r="C80" t="str">
            <v>71150_828</v>
          </cell>
          <cell r="D80" t="str">
            <v>Ruwaiz</v>
          </cell>
          <cell r="E80" t="str">
            <v>Kamal</v>
          </cell>
        </row>
        <row r="81">
          <cell r="B81" t="str">
            <v>G00009106</v>
          </cell>
          <cell r="C81" t="str">
            <v>71090_828</v>
          </cell>
          <cell r="D81" t="str">
            <v>Mubeen</v>
          </cell>
          <cell r="E81" t="str">
            <v>Khan</v>
          </cell>
        </row>
        <row r="82">
          <cell r="B82" t="str">
            <v>G00009105</v>
          </cell>
          <cell r="C82" t="str">
            <v>71090_828</v>
          </cell>
          <cell r="D82" t="str">
            <v>Abdul Baseer</v>
          </cell>
          <cell r="E82" t="str">
            <v>Mohammed</v>
          </cell>
        </row>
        <row r="83">
          <cell r="B83" t="str">
            <v>G00009124</v>
          </cell>
          <cell r="C83" t="str">
            <v>70020_091</v>
          </cell>
          <cell r="D83" t="str">
            <v>Abid Ali</v>
          </cell>
          <cell r="E83" t="str">
            <v>Zaidi</v>
          </cell>
        </row>
        <row r="84">
          <cell r="B84" t="str">
            <v>G00009145</v>
          </cell>
          <cell r="C84" t="str">
            <v>34000_091</v>
          </cell>
          <cell r="D84" t="str">
            <v>Shiva</v>
          </cell>
          <cell r="E84" t="str">
            <v>Prasad</v>
          </cell>
        </row>
        <row r="85">
          <cell r="B85" t="str">
            <v>G00009126</v>
          </cell>
          <cell r="C85" t="str">
            <v>34000_091</v>
          </cell>
          <cell r="D85" t="str">
            <v>Gaurav</v>
          </cell>
          <cell r="E85" t="str">
            <v>Kumar</v>
          </cell>
        </row>
        <row r="86">
          <cell r="B86" t="str">
            <v>G00019311</v>
          </cell>
          <cell r="C86" t="str">
            <v>20010_091</v>
          </cell>
          <cell r="D86" t="str">
            <v>Kishor</v>
          </cell>
          <cell r="E86" t="str">
            <v>Choudhary</v>
          </cell>
        </row>
        <row r="87">
          <cell r="B87" t="str">
            <v>G00016661</v>
          </cell>
          <cell r="C87" t="str">
            <v>20010_091</v>
          </cell>
          <cell r="D87" t="str">
            <v>Omkar</v>
          </cell>
          <cell r="E87" t="str">
            <v>Parkar</v>
          </cell>
        </row>
        <row r="88">
          <cell r="B88" t="str">
            <v>G00009134</v>
          </cell>
          <cell r="C88" t="str">
            <v>20010_091</v>
          </cell>
          <cell r="D88" t="str">
            <v>Dattatray</v>
          </cell>
          <cell r="E88" t="str">
            <v>Patil</v>
          </cell>
        </row>
        <row r="89">
          <cell r="B89" t="str">
            <v>G00009107</v>
          </cell>
          <cell r="C89" t="str">
            <v>33000_091</v>
          </cell>
          <cell r="D89" t="str">
            <v>Jayant</v>
          </cell>
          <cell r="E89" t="str">
            <v>Patil</v>
          </cell>
        </row>
        <row r="90">
          <cell r="B90" t="str">
            <v>G00009120</v>
          </cell>
          <cell r="C90" t="str">
            <v>20010_091</v>
          </cell>
          <cell r="D90" t="str">
            <v>Sreemod</v>
          </cell>
          <cell r="E90" t="str">
            <v>Othayoth</v>
          </cell>
        </row>
        <row r="91">
          <cell r="B91" t="str">
            <v>G00009121</v>
          </cell>
          <cell r="C91" t="str">
            <v>20010_091</v>
          </cell>
          <cell r="D91" t="str">
            <v>Arun</v>
          </cell>
          <cell r="E91" t="str">
            <v>Dsilva</v>
          </cell>
        </row>
        <row r="92">
          <cell r="B92" t="str">
            <v>G00019129</v>
          </cell>
          <cell r="C92" t="str">
            <v>20010_865</v>
          </cell>
          <cell r="D92" t="str">
            <v>Hadi</v>
          </cell>
          <cell r="E92" t="str">
            <v>Alasif</v>
          </cell>
        </row>
        <row r="93">
          <cell r="B93" t="str">
            <v>G00017004</v>
          </cell>
          <cell r="C93" t="str">
            <v>20010_865</v>
          </cell>
          <cell r="D93" t="str">
            <v>Ali Hassan M</v>
          </cell>
          <cell r="E93" t="str">
            <v>Alasyif</v>
          </cell>
        </row>
        <row r="94">
          <cell r="B94" t="str">
            <v>G00016664</v>
          </cell>
          <cell r="C94" t="str">
            <v>20010_865</v>
          </cell>
          <cell r="D94" t="str">
            <v>Mangesh</v>
          </cell>
          <cell r="E94" t="str">
            <v>Taware</v>
          </cell>
        </row>
        <row r="95">
          <cell r="B95" t="str">
            <v>G00022124</v>
          </cell>
          <cell r="C95" t="str">
            <v>20020_865</v>
          </cell>
          <cell r="D95" t="str">
            <v>Nafel</v>
          </cell>
          <cell r="E95" t="str">
            <v>Mohammed</v>
          </cell>
        </row>
        <row r="96">
          <cell r="B96" t="str">
            <v>G00022328</v>
          </cell>
          <cell r="C96" t="str">
            <v>41000_091</v>
          </cell>
          <cell r="D96" t="str">
            <v>Asha</v>
          </cell>
          <cell r="E96" t="str">
            <v>Suresh</v>
          </cell>
        </row>
        <row r="97">
          <cell r="B97" t="str">
            <v>G00022994</v>
          </cell>
          <cell r="C97" t="str">
            <v>34000_091</v>
          </cell>
          <cell r="D97" t="str">
            <v>Divya</v>
          </cell>
          <cell r="E97" t="str">
            <v>Chakkungal</v>
          </cell>
        </row>
        <row r="98">
          <cell r="B98" t="str">
            <v>G00023086</v>
          </cell>
          <cell r="C98" t="str">
            <v>70040_091</v>
          </cell>
          <cell r="D98" t="str">
            <v>Usman</v>
          </cell>
          <cell r="E98" t="str">
            <v>Tariq</v>
          </cell>
        </row>
        <row r="99">
          <cell r="B99" t="str">
            <v>G00023434</v>
          </cell>
          <cell r="C99" t="str">
            <v>40000_865</v>
          </cell>
          <cell r="D99" t="str">
            <v>Nabil</v>
          </cell>
          <cell r="E99" t="str">
            <v>Rahal</v>
          </cell>
        </row>
        <row r="100">
          <cell r="B100" t="str">
            <v>G00023433</v>
          </cell>
          <cell r="C100" t="str">
            <v>41000_865</v>
          </cell>
          <cell r="D100" t="str">
            <v xml:space="preserve">Sajdah </v>
          </cell>
          <cell r="E100" t="str">
            <v>Alkhabbaz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utun, Ebru" id="{1115456F-5C20-4F6A-A5D9-64182D5395FE}" userId="S::Ebru.Butun@wika.com::f7657305-35d7-44a4-95ba-5750421cb896" providerId="AD"/>
  <person displayName="Misquitta, Amar" id="{C8EC9A6F-7B62-445C-8C8D-74FA6CB0B8B3}" userId="S::Amar.Misquitta@wika.com::eeb2fe9d-150f-428f-9d1f-b69c6e00f7d9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8-30T13:45:00.60" personId="{C8EC9A6F-7B62-445C-8C8D-74FA6CB0B8B3}" id="{44C333C1-5DA9-4CA1-A68E-5D577FEC4092}">
    <text>CostCenterOwner</text>
  </threadedComment>
  <threadedComment ref="AJ1" dT="2023-08-24T07:15:39.76" personId="{1115456F-5C20-4F6A-A5D9-64182D5395FE}" id="{0E88031D-2DB4-48CC-B018-6B458DCF6EAC}">
    <text>Same as Legal Entity Name</text>
  </threadedComment>
  <threadedComment ref="AN1" dT="2023-08-24T07:15:39.76" personId="{1115456F-5C20-4F6A-A5D9-64182D5395FE}" id="{80D9698E-2971-4FE4-B9D2-EBD4FE8D2A14}">
    <text>Same as Legal Entity Name</text>
  </threadedComment>
  <threadedComment ref="AU31" dT="2023-10-18T06:10:41.85" personId="{C8EC9A6F-7B62-445C-8C8D-74FA6CB0B8B3}" id="{A867066D-DB8B-484C-BCFD-81541BFEFACC}">
    <text xml:space="preserve">70050 to 74005 Sales Application Specialist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a.a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Mohammed.Nafel@wika.com" TargetMode="External"/><Relationship Id="rId18" Type="http://schemas.openxmlformats.org/officeDocument/2006/relationships/hyperlink" Target="mailto:emirhanbulut@yandex.com" TargetMode="External"/><Relationship Id="rId26" Type="http://schemas.openxmlformats.org/officeDocument/2006/relationships/hyperlink" Target="mailto:enga.hesham2013@yahoo.com" TargetMode="External"/><Relationship Id="rId21" Type="http://schemas.openxmlformats.org/officeDocument/2006/relationships/hyperlink" Target="mailto:senturkezgi92@gmail.com" TargetMode="External"/><Relationship Id="rId34" Type="http://schemas.openxmlformats.org/officeDocument/2006/relationships/hyperlink" Target="mailto:arwaibrahimahmed@gmail.com" TargetMode="External"/><Relationship Id="rId7" Type="http://schemas.openxmlformats.org/officeDocument/2006/relationships/hyperlink" Target="mailto:Venkata.Sai@wika.com" TargetMode="External"/><Relationship Id="rId12" Type="http://schemas.openxmlformats.org/officeDocument/2006/relationships/hyperlink" Target="mailto:Abid.Ali@wika.com" TargetMode="External"/><Relationship Id="rId17" Type="http://schemas.openxmlformats.org/officeDocument/2006/relationships/hyperlink" Target="mailto:isilarel@gmail.com" TargetMode="External"/><Relationship Id="rId25" Type="http://schemas.openxmlformats.org/officeDocument/2006/relationships/hyperlink" Target="mailto:fsabri@aucegypt.edu" TargetMode="External"/><Relationship Id="rId33" Type="http://schemas.openxmlformats.org/officeDocument/2006/relationships/hyperlink" Target="mailto:Hossam.kamal96@gmail.com" TargetMode="External"/><Relationship Id="rId38" Type="http://schemas.microsoft.com/office/2017/10/relationships/threadedComment" Target="../threadedComments/threadedComment1.xml"/><Relationship Id="rId2" Type="http://schemas.openxmlformats.org/officeDocument/2006/relationships/hyperlink" Target="mailto:Mohammed.Ali@wika.com" TargetMode="External"/><Relationship Id="rId16" Type="http://schemas.openxmlformats.org/officeDocument/2006/relationships/hyperlink" Target="mailto:aladagserdar@gmail.com" TargetMode="External"/><Relationship Id="rId20" Type="http://schemas.openxmlformats.org/officeDocument/2006/relationships/hyperlink" Target="mailto:erdemcetinkaya@outlook.com" TargetMode="External"/><Relationship Id="rId29" Type="http://schemas.openxmlformats.org/officeDocument/2006/relationships/hyperlink" Target="mailto:karimmagdy96@outlook.sa" TargetMode="External"/><Relationship Id="rId1" Type="http://schemas.openxmlformats.org/officeDocument/2006/relationships/hyperlink" Target="mailto:Shaz.Syed@wika.com" TargetMode="External"/><Relationship Id="rId6" Type="http://schemas.openxmlformats.org/officeDocument/2006/relationships/hyperlink" Target="mailto:Mohammed.Khaiz@wika.com" TargetMode="External"/><Relationship Id="rId11" Type="http://schemas.openxmlformats.org/officeDocument/2006/relationships/hyperlink" Target="mailto:Shareef.Khusro@wika.com" TargetMode="External"/><Relationship Id="rId24" Type="http://schemas.openxmlformats.org/officeDocument/2006/relationships/hyperlink" Target="mailto:m.elmetwaly497@gmail.com" TargetMode="External"/><Relationship Id="rId32" Type="http://schemas.openxmlformats.org/officeDocument/2006/relationships/hyperlink" Target="mailto:amrosman74@hotmail.com" TargetMode="External"/><Relationship Id="rId37" Type="http://schemas.openxmlformats.org/officeDocument/2006/relationships/comments" Target="../comments1.xml"/><Relationship Id="rId5" Type="http://schemas.openxmlformats.org/officeDocument/2006/relationships/hyperlink" Target="mailto:Samdani.Hasan@wika.com" TargetMode="External"/><Relationship Id="rId15" Type="http://schemas.openxmlformats.org/officeDocument/2006/relationships/hyperlink" Target="mailto:alpogel@gmail.com" TargetMode="External"/><Relationship Id="rId23" Type="http://schemas.openxmlformats.org/officeDocument/2006/relationships/hyperlink" Target="mailto:Ashmawey1mohamed@gmail.com" TargetMode="External"/><Relationship Id="rId28" Type="http://schemas.openxmlformats.org/officeDocument/2006/relationships/hyperlink" Target="mailto:marine.nabil.tadros@gmail.com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mailto:Shaikhah.AlMoajil@wika.com" TargetMode="External"/><Relationship Id="rId19" Type="http://schemas.openxmlformats.org/officeDocument/2006/relationships/hyperlink" Target="mailto:cagri.bezmez@gmail.com" TargetMode="External"/><Relationship Id="rId31" Type="http://schemas.openxmlformats.org/officeDocument/2006/relationships/hyperlink" Target="mailto:Osama.engineer98@gmail.com" TargetMode="External"/><Relationship Id="rId4" Type="http://schemas.openxmlformats.org/officeDocument/2006/relationships/hyperlink" Target="mailto:Sushmita.Maji@wika.com" TargetMode="External"/><Relationship Id="rId9" Type="http://schemas.openxmlformats.org/officeDocument/2006/relationships/hyperlink" Target="mailto:Jayavarapu.Surendranadh@wika.com" TargetMode="External"/><Relationship Id="rId14" Type="http://schemas.openxmlformats.org/officeDocument/2006/relationships/hyperlink" Target="mailto:pin.ebru@gmail.com" TargetMode="External"/><Relationship Id="rId22" Type="http://schemas.openxmlformats.org/officeDocument/2006/relationships/hyperlink" Target="mailto:Abdelrazek.a.mohamed@gmail.com" TargetMode="External"/><Relationship Id="rId27" Type="http://schemas.openxmlformats.org/officeDocument/2006/relationships/hyperlink" Target="mailto:Amrmohamed94000@gmail.com" TargetMode="External"/><Relationship Id="rId30" Type="http://schemas.openxmlformats.org/officeDocument/2006/relationships/hyperlink" Target="mailto:ahmed.mahgoub@live.com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mailto:AbdulRehman.Sabir@wika.com" TargetMode="External"/><Relationship Id="rId3" Type="http://schemas.openxmlformats.org/officeDocument/2006/relationships/hyperlink" Target="mailto:Satya.Kotian@wik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8"/>
  <sheetViews>
    <sheetView zoomScale="115" zoomScaleNormal="115" zoomScaleSheetLayoutView="100" workbookViewId="0">
      <selection activeCell="C3" sqref="C3"/>
    </sheetView>
  </sheetViews>
  <sheetFormatPr defaultColWidth="43.453125" defaultRowHeight="13" x14ac:dyDescent="0.35"/>
  <cols>
    <col min="1" max="1" width="5.453125" style="44" customWidth="1"/>
    <col min="2" max="2" width="27.81640625" style="44" customWidth="1"/>
    <col min="3" max="3" width="55.54296875" style="45" customWidth="1"/>
    <col min="4" max="4" width="23" style="45" customWidth="1"/>
    <col min="5" max="5" width="5.54296875" style="44" customWidth="1"/>
    <col min="6" max="6" width="12.6328125" style="44" customWidth="1"/>
    <col min="7" max="16384" width="43.453125" style="44"/>
  </cols>
  <sheetData>
    <row r="1" spans="1:6" x14ac:dyDescent="0.3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</row>
    <row r="2" spans="1:6" ht="91.5" customHeight="1" x14ac:dyDescent="0.35">
      <c r="A2" s="47">
        <v>1</v>
      </c>
      <c r="B2" s="47" t="s">
        <v>6</v>
      </c>
      <c r="C2" s="48" t="s">
        <v>7</v>
      </c>
      <c r="D2" s="48" t="s">
        <v>597</v>
      </c>
      <c r="E2" s="47"/>
      <c r="F2" s="47"/>
    </row>
    <row r="3" spans="1:6" ht="78" x14ac:dyDescent="0.35">
      <c r="A3" s="47">
        <v>2</v>
      </c>
      <c r="B3" s="47" t="s">
        <v>8</v>
      </c>
      <c r="C3" s="48" t="s">
        <v>9</v>
      </c>
      <c r="D3" s="48" t="s">
        <v>598</v>
      </c>
      <c r="E3" s="47"/>
      <c r="F3" s="47"/>
    </row>
    <row r="4" spans="1:6" ht="39" x14ac:dyDescent="0.35">
      <c r="A4" s="47">
        <v>3</v>
      </c>
      <c r="B4" s="47" t="s">
        <v>10</v>
      </c>
      <c r="C4" s="48" t="s">
        <v>11</v>
      </c>
      <c r="D4" s="48" t="s">
        <v>599</v>
      </c>
      <c r="E4" s="47"/>
      <c r="F4" s="47"/>
    </row>
    <row r="5" spans="1:6" x14ac:dyDescent="0.35">
      <c r="A5" s="47">
        <v>4</v>
      </c>
      <c r="B5" s="49" t="s">
        <v>12</v>
      </c>
      <c r="C5" s="48" t="s">
        <v>13</v>
      </c>
      <c r="D5" s="48"/>
      <c r="E5" s="47"/>
      <c r="F5" s="47"/>
    </row>
    <row r="6" spans="1:6" ht="26" x14ac:dyDescent="0.35">
      <c r="A6" s="47">
        <v>5</v>
      </c>
      <c r="B6" s="49" t="s">
        <v>14</v>
      </c>
      <c r="C6" s="48" t="s">
        <v>15</v>
      </c>
      <c r="D6" s="48"/>
      <c r="E6" s="47"/>
      <c r="F6" s="47"/>
    </row>
    <row r="7" spans="1:6" x14ac:dyDescent="0.35">
      <c r="A7" s="47">
        <v>6</v>
      </c>
      <c r="B7" s="49" t="s">
        <v>16</v>
      </c>
      <c r="C7" s="48" t="s">
        <v>17</v>
      </c>
      <c r="D7" s="48"/>
      <c r="E7" s="47"/>
      <c r="F7" s="47"/>
    </row>
    <row r="8" spans="1:6" x14ac:dyDescent="0.35">
      <c r="A8" s="47">
        <v>7</v>
      </c>
      <c r="B8" s="49" t="s">
        <v>18</v>
      </c>
      <c r="C8" s="48" t="s">
        <v>19</v>
      </c>
      <c r="D8" s="48"/>
      <c r="E8" s="47"/>
      <c r="F8" s="47"/>
    </row>
  </sheetData>
  <hyperlinks>
    <hyperlink ref="B5" location="'Company Details'!A1" display="Company Details" xr:uid="{00000000-0004-0000-0000-000000000000}"/>
    <hyperlink ref="B6" location="'Org Level &amp; Attribute'!A1" display="Org Level &amp; Attribute" xr:uid="{00000000-0004-0000-0000-000001000000}"/>
    <hyperlink ref="B7" location="'Payhead Master'!A1" display="Payhead Master" xr:uid="{00000000-0004-0000-0000-000002000000}"/>
    <hyperlink ref="B8" location="'Employee Master'!A1" display="Employee Master" xr:uid="{00000000-0004-0000-0000-000003000000}"/>
  </hyperlink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A5A0-660E-468A-AD57-63D9CCEC5B8B}">
  <dimension ref="A1:C11"/>
  <sheetViews>
    <sheetView workbookViewId="0">
      <selection activeCell="B2" sqref="B2"/>
    </sheetView>
  </sheetViews>
  <sheetFormatPr defaultRowHeight="14.5" x14ac:dyDescent="0.35"/>
  <cols>
    <col min="1" max="1" width="24.6328125" bestFit="1" customWidth="1"/>
  </cols>
  <sheetData>
    <row r="1" spans="1:3" x14ac:dyDescent="0.35">
      <c r="B1" s="55" t="s">
        <v>553</v>
      </c>
    </row>
    <row r="2" spans="1:3" x14ac:dyDescent="0.35">
      <c r="B2" s="75" t="s">
        <v>563</v>
      </c>
    </row>
    <row r="3" spans="1:3" x14ac:dyDescent="0.35">
      <c r="B3" s="75" t="s">
        <v>564</v>
      </c>
    </row>
    <row r="4" spans="1:3" x14ac:dyDescent="0.35">
      <c r="B4" s="75" t="s">
        <v>565</v>
      </c>
    </row>
    <row r="5" spans="1:3" x14ac:dyDescent="0.35">
      <c r="B5" s="75" t="s">
        <v>566</v>
      </c>
    </row>
    <row r="6" spans="1:3" x14ac:dyDescent="0.35">
      <c r="B6" s="75" t="s">
        <v>567</v>
      </c>
    </row>
    <row r="9" spans="1:3" x14ac:dyDescent="0.35">
      <c r="A9" s="55" t="s">
        <v>568</v>
      </c>
      <c r="B9" s="75" t="s">
        <v>569</v>
      </c>
      <c r="C9" s="75" t="s">
        <v>570</v>
      </c>
    </row>
    <row r="10" spans="1:3" x14ac:dyDescent="0.35">
      <c r="A10" s="55" t="s">
        <v>571</v>
      </c>
      <c r="B10" s="83" t="s">
        <v>569</v>
      </c>
    </row>
    <row r="11" spans="1:3" x14ac:dyDescent="0.35">
      <c r="A11" s="55" t="s">
        <v>572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D26C-7469-4ED2-BA8E-A20674A55170}">
  <dimension ref="A1:P100"/>
  <sheetViews>
    <sheetView topLeftCell="A61" workbookViewId="0">
      <selection activeCell="D7" sqref="D7"/>
    </sheetView>
  </sheetViews>
  <sheetFormatPr defaultRowHeight="14.5" x14ac:dyDescent="0.35"/>
  <cols>
    <col min="1" max="1" width="12.54296875" bestFit="1" customWidth="1"/>
    <col min="2" max="2" width="17.54296875" bestFit="1" customWidth="1"/>
    <col min="3" max="3" width="15.1796875" style="91" bestFit="1" customWidth="1"/>
    <col min="4" max="4" width="24.453125" style="91" bestFit="1" customWidth="1"/>
    <col min="5" max="5" width="17.6328125" customWidth="1"/>
    <col min="6" max="6" width="12.54296875" bestFit="1" customWidth="1"/>
    <col min="7" max="7" width="22.81640625" bestFit="1" customWidth="1"/>
    <col min="8" max="8" width="12.54296875" bestFit="1" customWidth="1"/>
    <col min="9" max="9" width="14" style="93" customWidth="1"/>
    <col min="10" max="10" width="15.1796875" hidden="1" customWidth="1"/>
    <col min="11" max="12" width="13.08984375" hidden="1" customWidth="1"/>
    <col min="13" max="13" width="14" hidden="1" customWidth="1"/>
    <col min="14" max="15" width="13.54296875" hidden="1" customWidth="1"/>
    <col min="16" max="16" width="14" bestFit="1" customWidth="1"/>
  </cols>
  <sheetData>
    <row r="1" spans="1:16" x14ac:dyDescent="0.35">
      <c r="E1" s="210" t="s">
        <v>273</v>
      </c>
      <c r="F1" s="210"/>
      <c r="G1" s="210"/>
      <c r="H1" s="210"/>
      <c r="I1" s="210"/>
      <c r="J1" s="65"/>
      <c r="K1" s="65"/>
    </row>
    <row r="2" spans="1:16" x14ac:dyDescent="0.35">
      <c r="A2" s="23" t="s">
        <v>136</v>
      </c>
      <c r="B2" s="23" t="s">
        <v>232</v>
      </c>
      <c r="C2" s="90" t="s">
        <v>239</v>
      </c>
      <c r="D2" s="90" t="s">
        <v>238</v>
      </c>
      <c r="E2" s="66" t="s">
        <v>240</v>
      </c>
      <c r="F2" s="66" t="s">
        <v>241</v>
      </c>
      <c r="G2" s="66" t="s">
        <v>519</v>
      </c>
      <c r="H2" s="66" t="s">
        <v>520</v>
      </c>
      <c r="I2" s="96" t="s">
        <v>2043</v>
      </c>
      <c r="J2" s="66" t="s">
        <v>521</v>
      </c>
      <c r="K2" s="23" t="s">
        <v>233</v>
      </c>
      <c r="L2" s="23" t="s">
        <v>234</v>
      </c>
      <c r="M2" s="23" t="s">
        <v>235</v>
      </c>
      <c r="N2" s="23" t="s">
        <v>236</v>
      </c>
      <c r="O2" s="23" t="s">
        <v>237</v>
      </c>
      <c r="P2" s="96" t="s">
        <v>33</v>
      </c>
    </row>
    <row r="3" spans="1:16" x14ac:dyDescent="0.35">
      <c r="A3" s="24" t="s">
        <v>158</v>
      </c>
      <c r="B3" s="24" t="s">
        <v>159</v>
      </c>
      <c r="C3" s="88" t="s">
        <v>160</v>
      </c>
      <c r="D3" s="88" t="s">
        <v>160</v>
      </c>
      <c r="E3" s="24" t="s">
        <v>160</v>
      </c>
      <c r="F3" s="24" t="s">
        <v>160</v>
      </c>
      <c r="G3" s="24" t="s">
        <v>160</v>
      </c>
      <c r="H3" s="24" t="s">
        <v>160</v>
      </c>
      <c r="I3" s="92" t="s">
        <v>160</v>
      </c>
      <c r="J3" s="24" t="s">
        <v>160</v>
      </c>
      <c r="K3" s="24" t="s">
        <v>160</v>
      </c>
      <c r="L3" s="24" t="s">
        <v>160</v>
      </c>
      <c r="M3" s="24" t="s">
        <v>160</v>
      </c>
      <c r="N3" s="24" t="s">
        <v>160</v>
      </c>
      <c r="O3" s="24" t="s">
        <v>160</v>
      </c>
      <c r="P3" s="24" t="s">
        <v>160</v>
      </c>
    </row>
    <row r="4" spans="1:16" x14ac:dyDescent="0.35">
      <c r="A4" s="87" t="s">
        <v>778</v>
      </c>
      <c r="B4" s="51" t="s">
        <v>1607</v>
      </c>
      <c r="C4" s="89" t="s">
        <v>191</v>
      </c>
      <c r="D4" s="94">
        <f>SUM(E4:H4)</f>
        <v>1077</v>
      </c>
      <c r="E4" s="94">
        <v>641</v>
      </c>
      <c r="F4" s="94">
        <v>268</v>
      </c>
      <c r="G4" s="94">
        <v>160</v>
      </c>
      <c r="H4" s="95">
        <v>8</v>
      </c>
      <c r="I4" s="95">
        <v>1603.5</v>
      </c>
      <c r="J4" s="14"/>
      <c r="K4" s="14"/>
      <c r="L4" s="14"/>
      <c r="M4" s="14"/>
      <c r="N4" s="14"/>
      <c r="O4" s="14"/>
      <c r="P4" s="73" t="s">
        <v>1608</v>
      </c>
    </row>
    <row r="5" spans="1:16" x14ac:dyDescent="0.35">
      <c r="A5" s="14" t="s">
        <v>779</v>
      </c>
      <c r="B5" s="14" t="str">
        <f>CONCATENATE(VLOOKUP(A5,'[7]6%'!$B$4:$D$100,3,0)," ",VLOOKUP(A5,'[7]6%'!$B$4:$E$100,4,0))</f>
        <v>Vivek Menon</v>
      </c>
      <c r="C5" s="73" t="s">
        <v>191</v>
      </c>
      <c r="D5" s="94">
        <f>SUM(E5:H5)</f>
        <v>1659</v>
      </c>
      <c r="E5" s="95">
        <v>986</v>
      </c>
      <c r="F5" s="95">
        <v>411</v>
      </c>
      <c r="G5" s="95">
        <v>246</v>
      </c>
      <c r="H5" s="95">
        <v>16</v>
      </c>
      <c r="I5" s="95">
        <v>2800</v>
      </c>
      <c r="J5" s="14"/>
      <c r="K5" s="14"/>
      <c r="L5" s="14"/>
      <c r="M5" s="14"/>
      <c r="N5" s="14"/>
      <c r="O5" s="14"/>
      <c r="P5" s="73" t="s">
        <v>1604</v>
      </c>
    </row>
    <row r="6" spans="1:16" x14ac:dyDescent="0.35">
      <c r="A6" s="14" t="s">
        <v>780</v>
      </c>
      <c r="B6" s="14" t="str">
        <f>CONCATENATE(VLOOKUP(A6,'[7]6%'!$B$4:$D$100,3,0)," ",VLOOKUP(A6,'[7]6%'!$B$4:$E$100,4,0))</f>
        <v>Sruthi Pillai</v>
      </c>
      <c r="C6" s="73" t="s">
        <v>191</v>
      </c>
      <c r="D6" s="94">
        <f>SUM(E6:H6)</f>
        <v>10650</v>
      </c>
      <c r="E6" s="95">
        <v>6300</v>
      </c>
      <c r="F6" s="95">
        <v>2625</v>
      </c>
      <c r="G6" s="95">
        <v>1575</v>
      </c>
      <c r="H6" s="95">
        <v>150</v>
      </c>
      <c r="I6" s="95">
        <v>26250</v>
      </c>
      <c r="J6" s="14"/>
      <c r="K6" s="14"/>
      <c r="L6" s="14"/>
      <c r="M6" s="14"/>
      <c r="N6" s="14"/>
      <c r="O6" s="14"/>
      <c r="P6" s="73" t="s">
        <v>585</v>
      </c>
    </row>
    <row r="7" spans="1:16" x14ac:dyDescent="0.35">
      <c r="A7" s="14" t="s">
        <v>781</v>
      </c>
      <c r="B7" s="14" t="str">
        <f>CONCATENATE(VLOOKUP(A7,'[7]6%'!$B$4:$D$100,3,0)," ",VLOOKUP(A7,'[7]6%'!$B$4:$E$100,4,0))</f>
        <v>Mary Jane Rodriguez</v>
      </c>
      <c r="C7" s="73" t="s">
        <v>191</v>
      </c>
      <c r="D7" s="94">
        <f t="shared" ref="D7:D69" si="0">SUM(E7:H7)</f>
        <v>6150</v>
      </c>
      <c r="E7" s="95">
        <v>3600</v>
      </c>
      <c r="F7" s="95">
        <v>1650</v>
      </c>
      <c r="G7" s="95">
        <v>750</v>
      </c>
      <c r="H7" s="95">
        <v>150</v>
      </c>
      <c r="I7" s="95">
        <v>6000</v>
      </c>
      <c r="J7" s="14"/>
      <c r="K7" s="14"/>
      <c r="L7" s="14"/>
      <c r="M7" s="14"/>
      <c r="N7" s="14"/>
      <c r="O7" s="14"/>
      <c r="P7" s="73" t="s">
        <v>585</v>
      </c>
    </row>
    <row r="8" spans="1:16" x14ac:dyDescent="0.35">
      <c r="A8" s="14" t="s">
        <v>782</v>
      </c>
      <c r="B8" s="14" t="str">
        <f>CONCATENATE(VLOOKUP(A8,'[7]6%'!$B$4:$D$100,3,0)," ",VLOOKUP(A8,'[7]6%'!$B$4:$E$100,4,0))</f>
        <v>Sudheer Shetty</v>
      </c>
      <c r="C8" s="73" t="s">
        <v>191</v>
      </c>
      <c r="D8" s="94">
        <f t="shared" si="0"/>
        <v>17950</v>
      </c>
      <c r="E8" s="95">
        <v>10680</v>
      </c>
      <c r="F8" s="95">
        <v>6549</v>
      </c>
      <c r="G8" s="95">
        <v>571</v>
      </c>
      <c r="H8" s="95">
        <v>150</v>
      </c>
      <c r="I8" s="95">
        <v>17800</v>
      </c>
      <c r="J8" s="14"/>
      <c r="K8" s="14"/>
      <c r="L8" s="14"/>
      <c r="M8" s="14"/>
      <c r="N8" s="14"/>
      <c r="O8" s="14"/>
      <c r="P8" s="73" t="s">
        <v>585</v>
      </c>
    </row>
    <row r="9" spans="1:16" x14ac:dyDescent="0.35">
      <c r="A9" s="14" t="s">
        <v>783</v>
      </c>
      <c r="B9" s="14" t="str">
        <f>CONCATENATE(VLOOKUP(A9,'[7]6%'!$B$4:$D$100,3,0)," ",VLOOKUP(A9,'[7]6%'!$B$4:$E$100,4,0))</f>
        <v>Sumit Kumar</v>
      </c>
      <c r="C9" s="73" t="s">
        <v>191</v>
      </c>
      <c r="D9" s="94">
        <f t="shared" si="0"/>
        <v>6405</v>
      </c>
      <c r="E9" s="95">
        <v>3843</v>
      </c>
      <c r="F9" s="95">
        <v>2394</v>
      </c>
      <c r="G9" s="95">
        <v>168</v>
      </c>
      <c r="H9" s="95">
        <v>0</v>
      </c>
      <c r="I9" s="95">
        <v>3202.5</v>
      </c>
      <c r="J9" s="14"/>
      <c r="K9" s="14"/>
      <c r="L9" s="14"/>
      <c r="M9" s="14"/>
      <c r="N9" s="14"/>
      <c r="O9" s="14"/>
      <c r="P9" s="73" t="s">
        <v>585</v>
      </c>
    </row>
    <row r="10" spans="1:16" x14ac:dyDescent="0.35">
      <c r="A10" s="14" t="s">
        <v>586</v>
      </c>
      <c r="B10" s="14" t="str">
        <f>CONCATENATE(VLOOKUP(A10,'[7]6%'!$B$4:$D$100,3,0)," ",VLOOKUP(A10,'[7]6%'!$B$4:$E$100,4,0))</f>
        <v>Amar Misquitta</v>
      </c>
      <c r="C10" s="73" t="s">
        <v>191</v>
      </c>
      <c r="D10" s="94">
        <f t="shared" si="0"/>
        <v>11850</v>
      </c>
      <c r="E10" s="95">
        <v>7264</v>
      </c>
      <c r="F10" s="95">
        <v>3341</v>
      </c>
      <c r="G10" s="95">
        <v>1095</v>
      </c>
      <c r="H10" s="95">
        <v>150</v>
      </c>
      <c r="I10" s="95">
        <v>11700</v>
      </c>
      <c r="J10" s="14"/>
      <c r="K10" s="14"/>
      <c r="L10" s="14"/>
      <c r="M10" s="14"/>
      <c r="N10" s="14"/>
      <c r="O10" s="14"/>
      <c r="P10" s="73" t="s">
        <v>585</v>
      </c>
    </row>
    <row r="11" spans="1:16" x14ac:dyDescent="0.35">
      <c r="A11" s="14" t="s">
        <v>784</v>
      </c>
      <c r="B11" s="14" t="str">
        <f>CONCATENATE(VLOOKUP(A11,'[7]6%'!$B$4:$D$100,3,0)," ",VLOOKUP(A11,'[7]6%'!$B$4:$E$100,4,0))</f>
        <v>Zeyaul Haque</v>
      </c>
      <c r="C11" s="73" t="s">
        <v>191</v>
      </c>
      <c r="D11" s="94">
        <f t="shared" si="0"/>
        <v>25150</v>
      </c>
      <c r="E11" s="95">
        <v>15000</v>
      </c>
      <c r="F11" s="95">
        <v>6250</v>
      </c>
      <c r="G11" s="95">
        <v>3750</v>
      </c>
      <c r="H11" s="95">
        <v>150</v>
      </c>
      <c r="I11" s="95">
        <v>25000</v>
      </c>
      <c r="J11" s="14"/>
      <c r="K11" s="14"/>
      <c r="L11" s="14"/>
      <c r="M11" s="14"/>
      <c r="N11" s="14"/>
      <c r="O11" s="14"/>
      <c r="P11" s="73" t="s">
        <v>585</v>
      </c>
    </row>
    <row r="12" spans="1:16" x14ac:dyDescent="0.35">
      <c r="A12" s="14" t="s">
        <v>785</v>
      </c>
      <c r="B12" s="14" t="str">
        <f>CONCATENATE(VLOOKUP(A12,'[7]6%'!$B$4:$D$100,3,0)," ",VLOOKUP(A12,'[7]6%'!$B$4:$E$100,4,0))</f>
        <v>Shazad Syed</v>
      </c>
      <c r="C12" s="73" t="s">
        <v>191</v>
      </c>
      <c r="D12" s="94">
        <f t="shared" si="0"/>
        <v>75765</v>
      </c>
      <c r="E12" s="95">
        <v>45369</v>
      </c>
      <c r="F12" s="95">
        <v>22860</v>
      </c>
      <c r="G12" s="95">
        <v>7386</v>
      </c>
      <c r="H12" s="95">
        <v>150</v>
      </c>
      <c r="I12" s="95">
        <v>151230</v>
      </c>
      <c r="J12" s="14"/>
      <c r="K12" s="14"/>
      <c r="L12" s="14"/>
      <c r="M12" s="14"/>
      <c r="N12" s="14"/>
      <c r="O12" s="14"/>
      <c r="P12" s="73" t="s">
        <v>585</v>
      </c>
    </row>
    <row r="13" spans="1:16" x14ac:dyDescent="0.35">
      <c r="A13" s="14" t="s">
        <v>786</v>
      </c>
      <c r="B13" s="14" t="str">
        <f>CONCATENATE(VLOOKUP(A13,'[7]6%'!$B$4:$D$100,3,0)," ",VLOOKUP(A13,'[7]6%'!$B$4:$E$100,4,0))</f>
        <v>Vinesh Bhogte</v>
      </c>
      <c r="C13" s="73" t="s">
        <v>191</v>
      </c>
      <c r="D13" s="94">
        <f t="shared" si="0"/>
        <v>21950</v>
      </c>
      <c r="E13" s="95">
        <v>13080</v>
      </c>
      <c r="F13" s="95">
        <v>5450</v>
      </c>
      <c r="G13" s="95">
        <v>3270</v>
      </c>
      <c r="H13" s="95">
        <v>150</v>
      </c>
      <c r="I13" s="95">
        <v>21800</v>
      </c>
      <c r="J13" s="14"/>
      <c r="K13" s="14"/>
      <c r="L13" s="14"/>
      <c r="M13" s="14"/>
      <c r="N13" s="14"/>
      <c r="O13" s="14"/>
      <c r="P13" s="73" t="s">
        <v>585</v>
      </c>
    </row>
    <row r="14" spans="1:16" x14ac:dyDescent="0.35">
      <c r="A14" s="14" t="s">
        <v>787</v>
      </c>
      <c r="B14" s="14" t="str">
        <f>CONCATENATE(VLOOKUP(A14,'[7]6%'!$B$4:$D$100,3,0)," ",VLOOKUP(A14,'[7]6%'!$B$4:$E$100,4,0))</f>
        <v>Sujit Salian</v>
      </c>
      <c r="C14" s="73" t="s">
        <v>191</v>
      </c>
      <c r="D14" s="94">
        <f t="shared" si="0"/>
        <v>62150</v>
      </c>
      <c r="E14" s="95">
        <v>38000</v>
      </c>
      <c r="F14" s="95">
        <v>24000</v>
      </c>
      <c r="G14" s="95">
        <v>0</v>
      </c>
      <c r="H14" s="95">
        <v>150</v>
      </c>
      <c r="I14" s="95">
        <v>111000</v>
      </c>
      <c r="J14" s="14"/>
      <c r="K14" s="14"/>
      <c r="L14" s="14"/>
      <c r="M14" s="14"/>
      <c r="N14" s="14"/>
      <c r="O14" s="14"/>
      <c r="P14" s="73" t="s">
        <v>585</v>
      </c>
    </row>
    <row r="15" spans="1:16" x14ac:dyDescent="0.35">
      <c r="A15" s="14" t="s">
        <v>788</v>
      </c>
      <c r="B15" s="14" t="str">
        <f>CONCATENATE(VLOOKUP(A15,'[7]6%'!$B$4:$D$100,3,0)," ",VLOOKUP(A15,'[7]6%'!$B$4:$E$100,4,0))</f>
        <v>Ahmed Azab</v>
      </c>
      <c r="C15" s="73" t="s">
        <v>191</v>
      </c>
      <c r="D15" s="94">
        <f t="shared" si="0"/>
        <v>62500</v>
      </c>
      <c r="E15" s="95">
        <v>47700</v>
      </c>
      <c r="F15" s="95">
        <v>14800</v>
      </c>
      <c r="G15" s="95">
        <v>0</v>
      </c>
      <c r="H15" s="95">
        <v>0</v>
      </c>
      <c r="I15" s="95">
        <v>260000</v>
      </c>
      <c r="J15" s="14"/>
      <c r="K15" s="14"/>
      <c r="L15" s="14"/>
      <c r="M15" s="14"/>
      <c r="N15" s="14"/>
      <c r="O15" s="14"/>
      <c r="P15" s="73" t="s">
        <v>585</v>
      </c>
    </row>
    <row r="16" spans="1:16" x14ac:dyDescent="0.35">
      <c r="A16" s="14" t="s">
        <v>789</v>
      </c>
      <c r="B16" s="14" t="str">
        <f>CONCATENATE(VLOOKUP(A16,'[7]6%'!$B$4:$D$100,3,0)," ",VLOOKUP(A16,'[7]6%'!$B$4:$E$100,4,0))</f>
        <v>Mohammad Jafar</v>
      </c>
      <c r="C16" s="73" t="s">
        <v>191</v>
      </c>
      <c r="D16" s="94">
        <f t="shared" si="0"/>
        <v>18225</v>
      </c>
      <c r="E16" s="95">
        <v>13500</v>
      </c>
      <c r="F16" s="95">
        <v>3375</v>
      </c>
      <c r="G16" s="95">
        <v>1350</v>
      </c>
      <c r="H16" s="95">
        <v>0</v>
      </c>
      <c r="I16" s="95">
        <v>18225</v>
      </c>
      <c r="J16" s="14"/>
      <c r="K16" s="14"/>
      <c r="L16" s="14"/>
      <c r="M16" s="14"/>
      <c r="N16" s="14"/>
      <c r="O16" s="14"/>
      <c r="P16" s="73" t="s">
        <v>1605</v>
      </c>
    </row>
    <row r="17" spans="1:16" x14ac:dyDescent="0.35">
      <c r="A17" s="14" t="s">
        <v>790</v>
      </c>
      <c r="B17" s="14" t="str">
        <f>CONCATENATE(VLOOKUP(A17,'[7]6%'!$B$4:$D$100,3,0)," ",VLOOKUP(A17,'[7]6%'!$B$4:$E$100,4,0))</f>
        <v>Rahul Goswami</v>
      </c>
      <c r="C17" s="73" t="s">
        <v>191</v>
      </c>
      <c r="D17" s="94">
        <f t="shared" si="0"/>
        <v>10150</v>
      </c>
      <c r="E17" s="95">
        <v>6000</v>
      </c>
      <c r="F17" s="95">
        <v>2500</v>
      </c>
      <c r="G17" s="95">
        <v>1500</v>
      </c>
      <c r="H17" s="95">
        <v>150</v>
      </c>
      <c r="I17" s="95">
        <v>10000</v>
      </c>
      <c r="J17" s="14"/>
      <c r="K17" s="14"/>
      <c r="L17" s="14"/>
      <c r="M17" s="14"/>
      <c r="N17" s="14"/>
      <c r="O17" s="14"/>
      <c r="P17" s="73" t="s">
        <v>585</v>
      </c>
    </row>
    <row r="18" spans="1:16" x14ac:dyDescent="0.35">
      <c r="A18" s="14" t="s">
        <v>791</v>
      </c>
      <c r="B18" s="14" t="str">
        <f>CONCATENATE(VLOOKUP(A18,'[7]6%'!$B$4:$D$100,3,0)," ",VLOOKUP(A18,'[7]6%'!$B$4:$E$100,4,0))</f>
        <v>Mohammed Ali Syed</v>
      </c>
      <c r="C18" s="73" t="s">
        <v>191</v>
      </c>
      <c r="D18" s="94">
        <f t="shared" si="0"/>
        <v>9650</v>
      </c>
      <c r="E18" s="95">
        <v>5700</v>
      </c>
      <c r="F18" s="95">
        <v>2375</v>
      </c>
      <c r="G18" s="95">
        <v>1425</v>
      </c>
      <c r="H18" s="95">
        <v>150</v>
      </c>
      <c r="I18" s="95">
        <v>9500</v>
      </c>
      <c r="J18" s="14"/>
      <c r="K18" s="14"/>
      <c r="L18" s="14"/>
      <c r="M18" s="14"/>
      <c r="N18" s="14"/>
      <c r="O18" s="14"/>
      <c r="P18" s="73" t="s">
        <v>585</v>
      </c>
    </row>
    <row r="19" spans="1:16" x14ac:dyDescent="0.35">
      <c r="A19" s="14" t="s">
        <v>792</v>
      </c>
      <c r="B19" s="14" t="str">
        <f>CONCATENATE(VLOOKUP(A19,'[7]6%'!$B$4:$D$100,3,0)," ",VLOOKUP(A19,'[7]6%'!$B$4:$E$100,4,0))</f>
        <v>Tino Reppe</v>
      </c>
      <c r="C19" s="73" t="s">
        <v>191</v>
      </c>
      <c r="D19" s="94">
        <f t="shared" si="0"/>
        <v>85000.333333333328</v>
      </c>
      <c r="E19" s="95">
        <v>61667</v>
      </c>
      <c r="F19" s="95">
        <v>18333.333333333332</v>
      </c>
      <c r="G19" s="95">
        <v>5000</v>
      </c>
      <c r="H19" s="95">
        <v>0</v>
      </c>
      <c r="I19" s="95">
        <v>220000</v>
      </c>
      <c r="J19" s="14"/>
      <c r="K19" s="14"/>
      <c r="L19" s="14"/>
      <c r="M19" s="14"/>
      <c r="N19" s="14"/>
      <c r="O19" s="14"/>
      <c r="P19" s="73" t="s">
        <v>585</v>
      </c>
    </row>
    <row r="20" spans="1:16" x14ac:dyDescent="0.35">
      <c r="A20" s="14" t="s">
        <v>793</v>
      </c>
      <c r="B20" s="14" t="str">
        <f>CONCATENATE(VLOOKUP(A20,'[7]6%'!$B$4:$D$100,3,0)," ",VLOOKUP(A20,'[7]6%'!$B$4:$E$100,4,0))</f>
        <v>Renjit Chummar</v>
      </c>
      <c r="C20" s="73" t="s">
        <v>191</v>
      </c>
      <c r="D20" s="94">
        <f t="shared" si="0"/>
        <v>3930</v>
      </c>
      <c r="E20" s="95">
        <v>2358</v>
      </c>
      <c r="F20" s="95">
        <v>982.5</v>
      </c>
      <c r="G20" s="95">
        <v>589.5</v>
      </c>
      <c r="H20" s="95"/>
      <c r="I20" s="95">
        <v>3930</v>
      </c>
      <c r="J20" s="14"/>
      <c r="K20" s="14"/>
      <c r="L20" s="14"/>
      <c r="M20" s="14"/>
      <c r="N20" s="14"/>
      <c r="O20" s="14"/>
      <c r="P20" s="73" t="s">
        <v>585</v>
      </c>
    </row>
    <row r="21" spans="1:16" x14ac:dyDescent="0.35">
      <c r="A21" s="14" t="s">
        <v>794</v>
      </c>
      <c r="B21" s="14" t="str">
        <f>CONCATENATE(VLOOKUP(A21,'[7]6%'!$B$4:$D$100,3,0)," ",VLOOKUP(A21,'[7]6%'!$B$4:$E$100,4,0))</f>
        <v>Yadu Krishnan</v>
      </c>
      <c r="C21" s="73" t="s">
        <v>191</v>
      </c>
      <c r="D21" s="94">
        <f t="shared" si="0"/>
        <v>8158</v>
      </c>
      <c r="E21" s="95">
        <v>4804.8</v>
      </c>
      <c r="F21" s="95">
        <v>2002.0000000000002</v>
      </c>
      <c r="G21" s="95">
        <v>1201.2</v>
      </c>
      <c r="H21" s="95">
        <v>150</v>
      </c>
      <c r="I21" s="95">
        <v>8008.0000000000009</v>
      </c>
      <c r="J21" s="14"/>
      <c r="K21" s="14"/>
      <c r="L21" s="14"/>
      <c r="M21" s="14"/>
      <c r="N21" s="14"/>
      <c r="O21" s="14"/>
      <c r="P21" s="73" t="s">
        <v>585</v>
      </c>
    </row>
    <row r="22" spans="1:16" x14ac:dyDescent="0.35">
      <c r="A22" s="14" t="s">
        <v>795</v>
      </c>
      <c r="B22" s="14" t="str">
        <f>CONCATENATE(VLOOKUP(A22,'[7]6%'!$B$4:$D$100,3,0)," ",VLOOKUP(A22,'[7]6%'!$B$4:$E$100,4,0))</f>
        <v>Shweta Kotian</v>
      </c>
      <c r="C22" s="73" t="s">
        <v>191</v>
      </c>
      <c r="D22" s="94">
        <f t="shared" si="0"/>
        <v>3000</v>
      </c>
      <c r="E22" s="95">
        <v>1800</v>
      </c>
      <c r="F22" s="95">
        <v>750</v>
      </c>
      <c r="G22" s="95">
        <v>450</v>
      </c>
      <c r="H22" s="95"/>
      <c r="I22" s="95">
        <v>3000</v>
      </c>
      <c r="J22" s="14"/>
      <c r="K22" s="14"/>
      <c r="L22" s="14"/>
      <c r="M22" s="14"/>
      <c r="N22" s="14"/>
      <c r="O22" s="14"/>
      <c r="P22" s="73" t="s">
        <v>585</v>
      </c>
    </row>
    <row r="23" spans="1:16" x14ac:dyDescent="0.35">
      <c r="A23" s="14" t="s">
        <v>796</v>
      </c>
      <c r="B23" s="14" t="str">
        <f>CONCATENATE(VLOOKUP(A23,'[7]6%'!$B$4:$D$100,3,0)," ",VLOOKUP(A23,'[7]6%'!$B$4:$E$100,4,0))</f>
        <v>Kunal Matre</v>
      </c>
      <c r="C23" s="73" t="s">
        <v>191</v>
      </c>
      <c r="D23" s="94">
        <f t="shared" si="0"/>
        <v>4175</v>
      </c>
      <c r="E23" s="95">
        <v>2505</v>
      </c>
      <c r="F23" s="95">
        <v>1043.75</v>
      </c>
      <c r="G23" s="95">
        <v>626.25</v>
      </c>
      <c r="H23" s="95"/>
      <c r="I23" s="95">
        <v>2500</v>
      </c>
      <c r="J23" s="14"/>
      <c r="K23" s="14"/>
      <c r="L23" s="14"/>
      <c r="M23" s="14"/>
      <c r="N23" s="14"/>
      <c r="O23" s="14"/>
      <c r="P23" s="73" t="s">
        <v>585</v>
      </c>
    </row>
    <row r="24" spans="1:16" x14ac:dyDescent="0.35">
      <c r="A24" s="14" t="s">
        <v>797</v>
      </c>
      <c r="B24" s="14" t="str">
        <f>CONCATENATE(VLOOKUP(A24,'[7]6%'!$B$4:$D$100,3,0)," ",VLOOKUP(A24,'[7]6%'!$B$4:$E$100,4,0))</f>
        <v>Johnson Lobo</v>
      </c>
      <c r="C24" s="73" t="s">
        <v>191</v>
      </c>
      <c r="D24" s="94">
        <f t="shared" si="0"/>
        <v>14000</v>
      </c>
      <c r="E24" s="95">
        <v>8310</v>
      </c>
      <c r="F24" s="95">
        <v>3462.5</v>
      </c>
      <c r="G24" s="95">
        <v>2077.5</v>
      </c>
      <c r="H24" s="95">
        <v>150</v>
      </c>
      <c r="I24" s="95">
        <v>13850</v>
      </c>
      <c r="J24" s="14"/>
      <c r="K24" s="14"/>
      <c r="L24" s="14"/>
      <c r="M24" s="14"/>
      <c r="N24" s="14"/>
      <c r="O24" s="14"/>
      <c r="P24" s="73" t="s">
        <v>585</v>
      </c>
    </row>
    <row r="25" spans="1:16" x14ac:dyDescent="0.35">
      <c r="A25" s="14" t="s">
        <v>798</v>
      </c>
      <c r="B25" s="14" t="str">
        <f>CONCATENATE(VLOOKUP(A25,'[7]6%'!$B$4:$D$100,3,0)," ",VLOOKUP(A25,'[7]6%'!$B$4:$E$100,4,0))</f>
        <v>Bindu Kishore</v>
      </c>
      <c r="C25" s="73" t="s">
        <v>191</v>
      </c>
      <c r="D25" s="94">
        <f t="shared" si="0"/>
        <v>13460</v>
      </c>
      <c r="E25" s="95">
        <v>7986</v>
      </c>
      <c r="F25" s="95">
        <v>3327.5</v>
      </c>
      <c r="G25" s="95">
        <v>1996.5</v>
      </c>
      <c r="H25" s="95">
        <v>150</v>
      </c>
      <c r="I25" s="95">
        <v>13310</v>
      </c>
      <c r="J25" s="14"/>
      <c r="K25" s="14"/>
      <c r="L25" s="14"/>
      <c r="M25" s="14"/>
      <c r="N25" s="14"/>
      <c r="O25" s="14"/>
      <c r="P25" s="73" t="s">
        <v>585</v>
      </c>
    </row>
    <row r="26" spans="1:16" x14ac:dyDescent="0.35">
      <c r="A26" s="14" t="s">
        <v>799</v>
      </c>
      <c r="B26" s="14" t="str">
        <f>CONCATENATE(VLOOKUP(A26,'[7]6%'!$B$4:$D$100,3,0)," ",VLOOKUP(A26,'[7]6%'!$B$4:$E$100,4,0))</f>
        <v>Satyadeep Kotian</v>
      </c>
      <c r="C26" s="73" t="s">
        <v>191</v>
      </c>
      <c r="D26" s="94">
        <f t="shared" si="0"/>
        <v>5905</v>
      </c>
      <c r="E26" s="95">
        <v>3543</v>
      </c>
      <c r="F26" s="95">
        <v>1476.25</v>
      </c>
      <c r="G26" s="95">
        <v>885.75</v>
      </c>
      <c r="H26" s="95"/>
      <c r="I26" s="95">
        <v>5905</v>
      </c>
      <c r="J26" s="14"/>
      <c r="K26" s="14"/>
      <c r="L26" s="14"/>
      <c r="M26" s="14"/>
      <c r="N26" s="14"/>
      <c r="O26" s="14"/>
      <c r="P26" s="73" t="s">
        <v>585</v>
      </c>
    </row>
    <row r="27" spans="1:16" x14ac:dyDescent="0.35">
      <c r="A27" s="14" t="s">
        <v>800</v>
      </c>
      <c r="B27" s="14" t="str">
        <f>CONCATENATE(VLOOKUP(A27,'[7]6%'!$B$4:$D$100,3,0)," ",VLOOKUP(A27,'[7]6%'!$B$4:$E$100,4,0))</f>
        <v>Sankara Narayanan</v>
      </c>
      <c r="C27" s="73" t="s">
        <v>191</v>
      </c>
      <c r="D27" s="94">
        <f t="shared" si="0"/>
        <v>18150</v>
      </c>
      <c r="E27" s="95">
        <v>10800</v>
      </c>
      <c r="F27" s="95">
        <v>4500</v>
      </c>
      <c r="G27" s="95">
        <v>2700</v>
      </c>
      <c r="H27" s="95">
        <v>150</v>
      </c>
      <c r="I27" s="95">
        <v>18000</v>
      </c>
      <c r="J27" s="14"/>
      <c r="K27" s="14"/>
      <c r="L27" s="14"/>
      <c r="M27" s="14"/>
      <c r="N27" s="14"/>
      <c r="O27" s="14"/>
      <c r="P27" s="73" t="s">
        <v>585</v>
      </c>
    </row>
    <row r="28" spans="1:16" x14ac:dyDescent="0.35">
      <c r="A28" s="14" t="s">
        <v>801</v>
      </c>
      <c r="B28" s="14" t="str">
        <f>CONCATENATE(VLOOKUP(A28,'[7]6%'!$B$4:$D$100,3,0)," ",VLOOKUP(A28,'[7]6%'!$B$4:$E$100,4,0))</f>
        <v>Sangeetha Rajesha</v>
      </c>
      <c r="C28" s="73" t="s">
        <v>191</v>
      </c>
      <c r="D28" s="94">
        <f t="shared" si="0"/>
        <v>11380</v>
      </c>
      <c r="E28" s="95">
        <v>6738</v>
      </c>
      <c r="F28" s="95">
        <v>2807.5</v>
      </c>
      <c r="G28" s="95">
        <v>1684.5</v>
      </c>
      <c r="H28" s="95">
        <v>150</v>
      </c>
      <c r="I28" s="95">
        <v>12360</v>
      </c>
      <c r="J28" s="14"/>
      <c r="K28" s="14"/>
      <c r="L28" s="14"/>
      <c r="M28" s="14"/>
      <c r="N28" s="14"/>
      <c r="O28" s="14"/>
      <c r="P28" s="73" t="s">
        <v>585</v>
      </c>
    </row>
    <row r="29" spans="1:16" x14ac:dyDescent="0.35">
      <c r="A29" s="14" t="s">
        <v>802</v>
      </c>
      <c r="B29" s="14" t="str">
        <f>CONCATENATE(VLOOKUP(A29,'[7]6%'!$B$4:$D$100,3,0)," ",VLOOKUP(A29,'[7]6%'!$B$4:$E$100,4,0))</f>
        <v>Sushmita Ranjit Maji</v>
      </c>
      <c r="C29" s="73" t="s">
        <v>191</v>
      </c>
      <c r="D29" s="94">
        <f t="shared" si="0"/>
        <v>1965</v>
      </c>
      <c r="E29" s="95">
        <v>1179</v>
      </c>
      <c r="F29" s="95">
        <v>491.25</v>
      </c>
      <c r="G29" s="95">
        <v>294.75</v>
      </c>
      <c r="H29" s="95"/>
      <c r="I29" s="95">
        <v>982.5</v>
      </c>
      <c r="J29" s="14"/>
      <c r="K29" s="14"/>
      <c r="L29" s="14"/>
      <c r="M29" s="14"/>
      <c r="N29" s="14"/>
      <c r="O29" s="14"/>
      <c r="P29" s="73" t="s">
        <v>585</v>
      </c>
    </row>
    <row r="30" spans="1:16" x14ac:dyDescent="0.35">
      <c r="A30" s="14" t="s">
        <v>803</v>
      </c>
      <c r="B30" s="14" t="str">
        <f>CONCATENATE(VLOOKUP(A30,'[7]6%'!$B$4:$D$100,3,0)," ",VLOOKUP(A30,'[7]6%'!$B$4:$E$100,4,0))</f>
        <v>Ashik Elahei</v>
      </c>
      <c r="C30" s="73" t="s">
        <v>191</v>
      </c>
      <c r="D30" s="94">
        <f t="shared" si="0"/>
        <v>20448</v>
      </c>
      <c r="E30" s="95">
        <v>12028</v>
      </c>
      <c r="F30" s="95">
        <v>5012</v>
      </c>
      <c r="G30" s="95">
        <v>3008</v>
      </c>
      <c r="H30" s="95">
        <v>400</v>
      </c>
      <c r="I30" s="95">
        <v>30375</v>
      </c>
      <c r="J30" s="14"/>
      <c r="K30" s="14"/>
      <c r="L30" s="14"/>
      <c r="M30" s="14"/>
      <c r="N30" s="14"/>
      <c r="O30" s="14"/>
      <c r="P30" s="73" t="s">
        <v>1606</v>
      </c>
    </row>
    <row r="31" spans="1:16" x14ac:dyDescent="0.35">
      <c r="A31" s="14" t="s">
        <v>804</v>
      </c>
      <c r="B31" s="14" t="str">
        <f>CONCATENATE(VLOOKUP(A31,'[7]6%'!$B$4:$D$100,3,0)," ",VLOOKUP(A31,'[7]6%'!$B$4:$E$100,4,0))</f>
        <v>Harshal Shah</v>
      </c>
      <c r="C31" s="73" t="s">
        <v>191</v>
      </c>
      <c r="D31" s="94">
        <f t="shared" si="0"/>
        <v>27450</v>
      </c>
      <c r="E31" s="95">
        <v>16380</v>
      </c>
      <c r="F31" s="95">
        <v>6825</v>
      </c>
      <c r="G31" s="95">
        <v>4095</v>
      </c>
      <c r="H31" s="95">
        <v>150</v>
      </c>
      <c r="I31" s="95">
        <v>75075</v>
      </c>
      <c r="J31" s="14"/>
      <c r="K31" s="14"/>
      <c r="L31" s="14"/>
      <c r="M31" s="14"/>
      <c r="N31" s="14"/>
      <c r="O31" s="14"/>
      <c r="P31" s="73" t="s">
        <v>585</v>
      </c>
    </row>
    <row r="32" spans="1:16" x14ac:dyDescent="0.35">
      <c r="A32" s="14" t="s">
        <v>805</v>
      </c>
      <c r="B32" s="14" t="str">
        <f>CONCATENATE(VLOOKUP(A32,'[7]6%'!$B$4:$D$100,3,0)," ",VLOOKUP(A32,'[7]6%'!$B$4:$E$100,4,0))</f>
        <v>Salman Muhammad</v>
      </c>
      <c r="C32" s="73" t="s">
        <v>191</v>
      </c>
      <c r="D32" s="94">
        <f t="shared" si="0"/>
        <v>9520</v>
      </c>
      <c r="E32" s="95">
        <v>5712</v>
      </c>
      <c r="F32" s="95">
        <v>2380</v>
      </c>
      <c r="G32" s="95">
        <v>1428</v>
      </c>
      <c r="H32" s="95"/>
      <c r="I32" s="95">
        <v>33034.400000000001</v>
      </c>
      <c r="J32" s="14"/>
      <c r="K32" s="14"/>
      <c r="L32" s="14"/>
      <c r="M32" s="14"/>
      <c r="N32" s="14"/>
      <c r="O32" s="14"/>
      <c r="P32" s="73" t="s">
        <v>585</v>
      </c>
    </row>
    <row r="33" spans="1:16" x14ac:dyDescent="0.35">
      <c r="A33" s="14" t="s">
        <v>806</v>
      </c>
      <c r="B33" s="14" t="str">
        <f>CONCATENATE(VLOOKUP(A33,'[7]6%'!$B$4:$D$100,3,0)," ",VLOOKUP(A33,'[7]6%'!$B$4:$E$100,4,0))</f>
        <v>Abbas Naqvi</v>
      </c>
      <c r="C33" s="73" t="s">
        <v>191</v>
      </c>
      <c r="D33" s="94">
        <f t="shared" si="0"/>
        <v>35650</v>
      </c>
      <c r="E33" s="95">
        <v>21300</v>
      </c>
      <c r="F33" s="95">
        <v>8875</v>
      </c>
      <c r="G33" s="95">
        <v>5325</v>
      </c>
      <c r="H33" s="95">
        <v>150</v>
      </c>
      <c r="I33" s="95">
        <v>71000</v>
      </c>
      <c r="J33" s="14"/>
      <c r="K33" s="14"/>
      <c r="L33" s="14"/>
      <c r="M33" s="14"/>
      <c r="N33" s="14"/>
      <c r="O33" s="14"/>
      <c r="P33" s="73" t="s">
        <v>585</v>
      </c>
    </row>
    <row r="34" spans="1:16" x14ac:dyDescent="0.35">
      <c r="A34" s="14" t="s">
        <v>807</v>
      </c>
      <c r="B34" s="14" t="str">
        <f>CONCATENATE(VLOOKUP(A34,'[7]6%'!$B$4:$D$100,3,0)," ",VLOOKUP(A34,'[7]6%'!$B$4:$E$100,4,0))</f>
        <v>Vaishak Mantodi</v>
      </c>
      <c r="C34" s="73" t="s">
        <v>191</v>
      </c>
      <c r="D34" s="94">
        <f t="shared" si="0"/>
        <v>24150</v>
      </c>
      <c r="E34" s="95">
        <v>14400</v>
      </c>
      <c r="F34" s="95">
        <v>6000</v>
      </c>
      <c r="G34" s="95">
        <v>3600</v>
      </c>
      <c r="H34" s="95">
        <v>150</v>
      </c>
      <c r="I34" s="95">
        <v>48000</v>
      </c>
      <c r="J34" s="14"/>
      <c r="K34" s="14"/>
      <c r="L34" s="14"/>
      <c r="M34" s="14"/>
      <c r="N34" s="14"/>
      <c r="O34" s="14"/>
      <c r="P34" s="73" t="s">
        <v>585</v>
      </c>
    </row>
    <row r="35" spans="1:16" x14ac:dyDescent="0.35">
      <c r="A35" s="14" t="s">
        <v>808</v>
      </c>
      <c r="B35" s="14" t="str">
        <f>CONCATENATE(VLOOKUP(A35,'[7]6%'!$B$4:$D$100,3,0)," ",VLOOKUP(A35,'[7]6%'!$B$4:$E$100,4,0))</f>
        <v>Samdani Hasan Siddiqui</v>
      </c>
      <c r="C35" s="73" t="s">
        <v>191</v>
      </c>
      <c r="D35" s="94">
        <f t="shared" si="0"/>
        <v>29080</v>
      </c>
      <c r="E35" s="95">
        <v>17358</v>
      </c>
      <c r="F35" s="95">
        <v>7232.5</v>
      </c>
      <c r="G35" s="95">
        <v>4339.5</v>
      </c>
      <c r="H35" s="95">
        <v>150</v>
      </c>
      <c r="I35" s="95">
        <v>65381.799999999996</v>
      </c>
      <c r="J35" s="14"/>
      <c r="K35" s="14"/>
      <c r="L35" s="14"/>
      <c r="M35" s="14"/>
      <c r="N35" s="14"/>
      <c r="O35" s="14"/>
      <c r="P35" s="73" t="s">
        <v>585</v>
      </c>
    </row>
    <row r="36" spans="1:16" x14ac:dyDescent="0.35">
      <c r="A36" s="14" t="s">
        <v>809</v>
      </c>
      <c r="B36" s="14" t="str">
        <f>CONCATENATE(VLOOKUP(A36,'[7]6%'!$B$4:$D$100,3,0)," ",VLOOKUP(A36,'[7]6%'!$B$4:$E$100,4,0))</f>
        <v>Ulfath Sayyed</v>
      </c>
      <c r="C36" s="73" t="s">
        <v>191</v>
      </c>
      <c r="D36" s="94">
        <f t="shared" si="0"/>
        <v>31700</v>
      </c>
      <c r="E36" s="95">
        <v>18930</v>
      </c>
      <c r="F36" s="95">
        <v>8800</v>
      </c>
      <c r="G36" s="95">
        <v>3820</v>
      </c>
      <c r="H36" s="95">
        <v>150</v>
      </c>
      <c r="I36" s="95">
        <v>67200</v>
      </c>
      <c r="J36" s="14"/>
      <c r="K36" s="14"/>
      <c r="L36" s="14"/>
      <c r="M36" s="14"/>
      <c r="N36" s="14"/>
      <c r="O36" s="14"/>
      <c r="P36" s="73" t="s">
        <v>585</v>
      </c>
    </row>
    <row r="37" spans="1:16" x14ac:dyDescent="0.35">
      <c r="A37" s="14" t="s">
        <v>810</v>
      </c>
      <c r="B37" s="14" t="str">
        <f>CONCATENATE(VLOOKUP(A37,'[7]6%'!$B$4:$D$100,3,0)," ",VLOOKUP(A37,'[7]6%'!$B$4:$E$100,4,0))</f>
        <v>Hyder Syed</v>
      </c>
      <c r="C37" s="73" t="s">
        <v>191</v>
      </c>
      <c r="D37" s="94">
        <f t="shared" si="0"/>
        <v>38210</v>
      </c>
      <c r="E37" s="95">
        <v>22836</v>
      </c>
      <c r="F37" s="95">
        <v>9515</v>
      </c>
      <c r="G37" s="95">
        <v>5709</v>
      </c>
      <c r="H37" s="95">
        <v>150</v>
      </c>
      <c r="I37" s="95">
        <v>105000</v>
      </c>
      <c r="J37" s="14"/>
      <c r="K37" s="14"/>
      <c r="L37" s="14"/>
      <c r="M37" s="14"/>
      <c r="N37" s="14"/>
      <c r="O37" s="14"/>
      <c r="P37" s="73" t="s">
        <v>585</v>
      </c>
    </row>
    <row r="38" spans="1:16" x14ac:dyDescent="0.35">
      <c r="A38" s="14" t="s">
        <v>811</v>
      </c>
      <c r="B38" s="14" t="str">
        <f>CONCATENATE(VLOOKUP(A38,'[7]6%'!$B$4:$D$100,3,0)," ",VLOOKUP(A38,'[7]6%'!$B$4:$E$100,4,0))</f>
        <v>Sameer Shabbir</v>
      </c>
      <c r="C38" s="73" t="s">
        <v>191</v>
      </c>
      <c r="D38" s="94">
        <f t="shared" si="0"/>
        <v>22470</v>
      </c>
      <c r="E38" s="95">
        <v>13242</v>
      </c>
      <c r="F38" s="95">
        <v>5518</v>
      </c>
      <c r="G38" s="95">
        <v>3310</v>
      </c>
      <c r="H38" s="95">
        <v>400</v>
      </c>
      <c r="I38" s="95">
        <v>44140</v>
      </c>
      <c r="J38" s="14"/>
      <c r="K38" s="14"/>
      <c r="L38" s="14"/>
      <c r="M38" s="14"/>
      <c r="N38" s="14"/>
      <c r="O38" s="14"/>
      <c r="P38" s="73" t="s">
        <v>1606</v>
      </c>
    </row>
    <row r="39" spans="1:16" x14ac:dyDescent="0.35">
      <c r="A39" s="14" t="s">
        <v>812</v>
      </c>
      <c r="B39" s="14" t="str">
        <f>CONCATENATE(VLOOKUP(A39,'[7]6%'!$B$4:$D$100,3,0)," ",VLOOKUP(A39,'[7]6%'!$B$4:$E$100,4,0))</f>
        <v>Sohaib Cheema</v>
      </c>
      <c r="C39" s="73" t="s">
        <v>191</v>
      </c>
      <c r="D39" s="94">
        <f t="shared" si="0"/>
        <v>45150</v>
      </c>
      <c r="E39" s="95">
        <v>27000</v>
      </c>
      <c r="F39" s="95">
        <v>11250</v>
      </c>
      <c r="G39" s="95">
        <v>6750</v>
      </c>
      <c r="H39" s="95">
        <v>150</v>
      </c>
      <c r="I39" s="95">
        <v>89700</v>
      </c>
      <c r="J39" s="14"/>
      <c r="K39" s="14"/>
      <c r="L39" s="14"/>
      <c r="M39" s="14"/>
      <c r="N39" s="14"/>
      <c r="O39" s="14"/>
      <c r="P39" s="73" t="s">
        <v>585</v>
      </c>
    </row>
    <row r="40" spans="1:16" x14ac:dyDescent="0.35">
      <c r="A40" s="14" t="s">
        <v>813</v>
      </c>
      <c r="B40" s="14" t="str">
        <f>CONCATENATE(VLOOKUP(A40,'[7]6%'!$B$4:$D$100,3,0)," ",VLOOKUP(A40,'[7]6%'!$B$4:$E$100,4,0))</f>
        <v>Imran Mohammed</v>
      </c>
      <c r="C40" s="73" t="s">
        <v>191</v>
      </c>
      <c r="D40" s="94">
        <f t="shared" si="0"/>
        <v>30570</v>
      </c>
      <c r="E40" s="95">
        <v>18252</v>
      </c>
      <c r="F40" s="95">
        <v>7605</v>
      </c>
      <c r="G40" s="95">
        <v>4563</v>
      </c>
      <c r="H40" s="95">
        <v>150</v>
      </c>
      <c r="I40" s="95">
        <v>66924</v>
      </c>
      <c r="J40" s="14"/>
      <c r="K40" s="14"/>
      <c r="L40" s="14"/>
      <c r="M40" s="14"/>
      <c r="N40" s="14"/>
      <c r="O40" s="14"/>
      <c r="P40" s="73" t="s">
        <v>1605</v>
      </c>
    </row>
    <row r="41" spans="1:16" x14ac:dyDescent="0.35">
      <c r="A41" s="14" t="s">
        <v>814</v>
      </c>
      <c r="B41" s="14" t="str">
        <f>CONCATENATE(VLOOKUP(A41,'[7]6%'!$B$4:$D$100,3,0)," ",VLOOKUP(A41,'[7]6%'!$B$4:$E$100,4,0))</f>
        <v>Omer Mohammed</v>
      </c>
      <c r="C41" s="73" t="s">
        <v>191</v>
      </c>
      <c r="D41" s="94">
        <f t="shared" si="0"/>
        <v>26910</v>
      </c>
      <c r="E41" s="95">
        <v>16056</v>
      </c>
      <c r="F41" s="95">
        <v>6690</v>
      </c>
      <c r="G41" s="95">
        <v>4014</v>
      </c>
      <c r="H41" s="95">
        <v>150</v>
      </c>
      <c r="I41" s="95">
        <v>80280</v>
      </c>
      <c r="J41" s="14"/>
      <c r="K41" s="14"/>
      <c r="L41" s="14"/>
      <c r="M41" s="14"/>
      <c r="N41" s="14"/>
      <c r="O41" s="14"/>
      <c r="P41" s="73" t="s">
        <v>1605</v>
      </c>
    </row>
    <row r="42" spans="1:16" x14ac:dyDescent="0.35">
      <c r="A42" s="14" t="s">
        <v>815</v>
      </c>
      <c r="B42" s="14" t="str">
        <f>CONCATENATE(VLOOKUP(A42,'[7]6%'!$B$4:$D$100,3,0)," ",VLOOKUP(A42,'[7]6%'!$B$4:$E$100,4,0))</f>
        <v>Mohammed Khaiz Kaleem</v>
      </c>
      <c r="C42" s="73" t="s">
        <v>191</v>
      </c>
      <c r="D42" s="94">
        <f t="shared" si="0"/>
        <v>28300</v>
      </c>
      <c r="E42" s="95">
        <v>16890</v>
      </c>
      <c r="F42" s="95">
        <v>7037.5</v>
      </c>
      <c r="G42" s="95">
        <v>4222.5</v>
      </c>
      <c r="H42" s="95">
        <v>150</v>
      </c>
      <c r="I42" s="95">
        <v>70000</v>
      </c>
      <c r="J42" s="14"/>
      <c r="K42" s="14"/>
      <c r="L42" s="14"/>
      <c r="M42" s="14"/>
      <c r="N42" s="14"/>
      <c r="O42" s="14"/>
      <c r="P42" s="73" t="s">
        <v>1605</v>
      </c>
    </row>
    <row r="43" spans="1:16" x14ac:dyDescent="0.35">
      <c r="A43" s="14" t="s">
        <v>816</v>
      </c>
      <c r="B43" s="14" t="str">
        <f>CONCATENATE(VLOOKUP(A43,'[7]6%'!$B$4:$D$100,3,0)," ",VLOOKUP(A43,'[7]6%'!$B$4:$E$100,4,0))</f>
        <v>Niyazul Haque</v>
      </c>
      <c r="C43" s="73" t="s">
        <v>191</v>
      </c>
      <c r="D43" s="94">
        <f t="shared" si="0"/>
        <v>5040</v>
      </c>
      <c r="E43" s="95">
        <v>3024</v>
      </c>
      <c r="F43" s="95">
        <v>1435</v>
      </c>
      <c r="G43" s="95">
        <v>581</v>
      </c>
      <c r="H43" s="95"/>
      <c r="I43" s="95">
        <v>3024</v>
      </c>
      <c r="J43" s="14"/>
      <c r="K43" s="14"/>
      <c r="L43" s="14"/>
      <c r="M43" s="14"/>
      <c r="N43" s="14"/>
      <c r="O43" s="14"/>
      <c r="P43" s="73" t="s">
        <v>585</v>
      </c>
    </row>
    <row r="44" spans="1:16" x14ac:dyDescent="0.35">
      <c r="A44" s="14" t="s">
        <v>817</v>
      </c>
      <c r="B44" s="14" t="str">
        <f>CONCATENATE(VLOOKUP(A44,'[7]6%'!$B$4:$D$100,3,0)," ",VLOOKUP(A44,'[7]6%'!$B$4:$E$100,4,0))</f>
        <v>Esan Mansoori</v>
      </c>
      <c r="C44" s="73" t="s">
        <v>191</v>
      </c>
      <c r="D44" s="94">
        <f t="shared" si="0"/>
        <v>5030</v>
      </c>
      <c r="E44" s="95">
        <v>3018</v>
      </c>
      <c r="F44" s="95">
        <v>1280</v>
      </c>
      <c r="G44" s="95">
        <v>732</v>
      </c>
      <c r="H44" s="95"/>
      <c r="I44" s="95">
        <v>3018</v>
      </c>
      <c r="J44" s="14"/>
      <c r="K44" s="14"/>
      <c r="L44" s="14"/>
      <c r="M44" s="14"/>
      <c r="N44" s="14"/>
      <c r="O44" s="14"/>
      <c r="P44" s="73" t="s">
        <v>585</v>
      </c>
    </row>
    <row r="45" spans="1:16" x14ac:dyDescent="0.35">
      <c r="A45" s="14" t="s">
        <v>818</v>
      </c>
      <c r="B45" s="14" t="str">
        <f>CONCATENATE(VLOOKUP(A45,'[7]6%'!$B$4:$D$100,3,0)," ",VLOOKUP(A45,'[7]6%'!$B$4:$E$100,4,0))</f>
        <v>Ranjit Kumar</v>
      </c>
      <c r="C45" s="73" t="s">
        <v>191</v>
      </c>
      <c r="D45" s="94">
        <f t="shared" si="0"/>
        <v>5250</v>
      </c>
      <c r="E45" s="95">
        <v>3150</v>
      </c>
      <c r="F45" s="95">
        <v>1463</v>
      </c>
      <c r="G45" s="95">
        <v>637</v>
      </c>
      <c r="H45" s="95"/>
      <c r="I45" s="95">
        <v>3150</v>
      </c>
      <c r="J45" s="14"/>
      <c r="K45" s="14"/>
      <c r="L45" s="14"/>
      <c r="M45" s="14"/>
      <c r="N45" s="14"/>
      <c r="O45" s="14"/>
      <c r="P45" s="73" t="s">
        <v>585</v>
      </c>
    </row>
    <row r="46" spans="1:16" x14ac:dyDescent="0.35">
      <c r="A46" s="14" t="s">
        <v>819</v>
      </c>
      <c r="B46" s="14" t="str">
        <f>CONCATENATE(VLOOKUP(A46,'[7]6%'!$B$4:$D$100,3,0)," ",VLOOKUP(A46,'[7]6%'!$B$4:$E$100,4,0))</f>
        <v>Peer Baksh</v>
      </c>
      <c r="C46" s="73" t="s">
        <v>191</v>
      </c>
      <c r="D46" s="94">
        <f t="shared" si="0"/>
        <v>6000</v>
      </c>
      <c r="E46" s="95">
        <v>4300</v>
      </c>
      <c r="F46" s="95">
        <v>1500</v>
      </c>
      <c r="G46" s="95">
        <v>200</v>
      </c>
      <c r="H46" s="95"/>
      <c r="I46" s="95">
        <v>3600</v>
      </c>
      <c r="J46" s="14"/>
      <c r="K46" s="14"/>
      <c r="L46" s="14"/>
      <c r="M46" s="14"/>
      <c r="N46" s="14"/>
      <c r="O46" s="14"/>
      <c r="P46" s="73" t="s">
        <v>585</v>
      </c>
    </row>
    <row r="47" spans="1:16" x14ac:dyDescent="0.35">
      <c r="A47" s="14" t="s">
        <v>820</v>
      </c>
      <c r="B47" s="14" t="str">
        <f>CONCATENATE(VLOOKUP(A47,'[7]6%'!$B$4:$D$100,3,0)," ",VLOOKUP(A47,'[7]6%'!$B$4:$E$100,4,0))</f>
        <v>Mahtab Alam</v>
      </c>
      <c r="C47" s="73" t="s">
        <v>191</v>
      </c>
      <c r="D47" s="94">
        <f t="shared" si="0"/>
        <v>6200</v>
      </c>
      <c r="E47" s="95">
        <v>4535</v>
      </c>
      <c r="F47" s="95">
        <v>1550</v>
      </c>
      <c r="G47" s="95">
        <v>115</v>
      </c>
      <c r="H47" s="95"/>
      <c r="I47" s="95">
        <v>4340</v>
      </c>
      <c r="J47" s="14"/>
      <c r="K47" s="14"/>
      <c r="L47" s="14"/>
      <c r="M47" s="14"/>
      <c r="N47" s="14"/>
      <c r="O47" s="14"/>
      <c r="P47" s="73" t="s">
        <v>585</v>
      </c>
    </row>
    <row r="48" spans="1:16" x14ac:dyDescent="0.35">
      <c r="A48" s="14" t="s">
        <v>821</v>
      </c>
      <c r="B48" s="14" t="str">
        <f>CONCATENATE(VLOOKUP(A48,'[7]6%'!$B$4:$D$100,3,0)," ",VLOOKUP(A48,'[7]6%'!$B$4:$E$100,4,0))</f>
        <v>Sunil Kumar</v>
      </c>
      <c r="C48" s="73" t="s">
        <v>191</v>
      </c>
      <c r="D48" s="94">
        <f t="shared" si="0"/>
        <v>8250</v>
      </c>
      <c r="E48" s="95">
        <v>4950</v>
      </c>
      <c r="F48" s="95">
        <v>2965</v>
      </c>
      <c r="G48" s="95">
        <v>335</v>
      </c>
      <c r="H48" s="95"/>
      <c r="I48" s="95">
        <v>3300</v>
      </c>
      <c r="J48" s="14"/>
      <c r="K48" s="14"/>
      <c r="L48" s="14"/>
      <c r="M48" s="14"/>
      <c r="N48" s="14"/>
      <c r="O48" s="14"/>
      <c r="P48" s="73" t="s">
        <v>585</v>
      </c>
    </row>
    <row r="49" spans="1:16" x14ac:dyDescent="0.35">
      <c r="A49" s="14" t="s">
        <v>822</v>
      </c>
      <c r="B49" s="14" t="str">
        <f>CONCATENATE(VLOOKUP(A49,'[7]6%'!$B$4:$D$100,3,0)," ",VLOOKUP(A49,'[7]6%'!$B$4:$E$100,4,0))</f>
        <v>Shabbir Alam</v>
      </c>
      <c r="C49" s="73" t="s">
        <v>191</v>
      </c>
      <c r="D49" s="94">
        <f t="shared" si="0"/>
        <v>6150</v>
      </c>
      <c r="E49" s="95">
        <v>4200</v>
      </c>
      <c r="F49" s="95">
        <v>1537.5</v>
      </c>
      <c r="G49" s="95">
        <v>412.5</v>
      </c>
      <c r="H49" s="95"/>
      <c r="I49" s="95">
        <v>3075</v>
      </c>
      <c r="J49" s="14"/>
      <c r="K49" s="14"/>
      <c r="L49" s="14"/>
      <c r="M49" s="14"/>
      <c r="N49" s="14"/>
      <c r="O49" s="14"/>
      <c r="P49" s="73" t="s">
        <v>585</v>
      </c>
    </row>
    <row r="50" spans="1:16" x14ac:dyDescent="0.35">
      <c r="A50" s="14" t="s">
        <v>823</v>
      </c>
      <c r="B50" s="14" t="str">
        <f>CONCATENATE(VLOOKUP(A50,'[7]6%'!$B$4:$D$100,3,0)," ",VLOOKUP(A50,'[7]6%'!$B$4:$E$100,4,0))</f>
        <v>Shamshad Khan</v>
      </c>
      <c r="C50" s="73" t="s">
        <v>191</v>
      </c>
      <c r="D50" s="94">
        <f t="shared" si="0"/>
        <v>7320</v>
      </c>
      <c r="E50" s="95">
        <v>4392</v>
      </c>
      <c r="F50" s="95">
        <v>1830</v>
      </c>
      <c r="G50" s="95">
        <v>1098</v>
      </c>
      <c r="H50" s="95"/>
      <c r="I50" s="95">
        <v>2928</v>
      </c>
      <c r="J50" s="14"/>
      <c r="K50" s="14"/>
      <c r="L50" s="14"/>
      <c r="M50" s="14"/>
      <c r="N50" s="14"/>
      <c r="O50" s="14"/>
      <c r="P50" s="73" t="s">
        <v>1605</v>
      </c>
    </row>
    <row r="51" spans="1:16" x14ac:dyDescent="0.35">
      <c r="A51" s="14" t="s">
        <v>824</v>
      </c>
      <c r="B51" s="14" t="str">
        <f>CONCATENATE(VLOOKUP(A51,'[7]6%'!$B$4:$D$100,3,0)," ",VLOOKUP(A51,'[7]6%'!$B$4:$E$100,4,0))</f>
        <v>Shoaib Mohammed</v>
      </c>
      <c r="C51" s="73" t="s">
        <v>191</v>
      </c>
      <c r="D51" s="94">
        <f t="shared" si="0"/>
        <v>10950</v>
      </c>
      <c r="E51" s="95">
        <v>6480</v>
      </c>
      <c r="F51" s="95">
        <v>2700</v>
      </c>
      <c r="G51" s="95">
        <v>1620</v>
      </c>
      <c r="H51" s="95">
        <v>150</v>
      </c>
      <c r="I51" s="95">
        <v>10800</v>
      </c>
      <c r="J51" s="14"/>
      <c r="K51" s="14"/>
      <c r="L51" s="14"/>
      <c r="M51" s="14"/>
      <c r="N51" s="14"/>
      <c r="O51" s="14"/>
      <c r="P51" s="73" t="s">
        <v>585</v>
      </c>
    </row>
    <row r="52" spans="1:16" x14ac:dyDescent="0.35">
      <c r="A52" s="14" t="s">
        <v>825</v>
      </c>
      <c r="B52" s="14" t="str">
        <f>CONCATENATE(VLOOKUP(A52,'[7]6%'!$B$4:$D$100,3,0)," ",VLOOKUP(A52,'[7]6%'!$B$4:$E$100,4,0))</f>
        <v>Mansi Damani</v>
      </c>
      <c r="C52" s="73" t="s">
        <v>191</v>
      </c>
      <c r="D52" s="94">
        <f t="shared" si="0"/>
        <v>11920</v>
      </c>
      <c r="E52" s="95">
        <v>7062</v>
      </c>
      <c r="F52" s="95">
        <v>2942.5</v>
      </c>
      <c r="G52" s="95">
        <v>1765.5</v>
      </c>
      <c r="H52" s="95">
        <v>150</v>
      </c>
      <c r="I52" s="95">
        <v>11770</v>
      </c>
      <c r="J52" s="14"/>
      <c r="K52" s="14"/>
      <c r="L52" s="14"/>
      <c r="M52" s="14"/>
      <c r="N52" s="14"/>
      <c r="O52" s="14"/>
      <c r="P52" s="73" t="s">
        <v>585</v>
      </c>
    </row>
    <row r="53" spans="1:16" x14ac:dyDescent="0.35">
      <c r="A53" s="14" t="s">
        <v>826</v>
      </c>
      <c r="B53" s="14" t="str">
        <f>CONCATENATE(VLOOKUP(A53,'[7]6%'!$B$4:$D$100,3,0)," ",VLOOKUP(A53,'[7]6%'!$B$4:$E$100,4,0))</f>
        <v>Waseem Mohammed</v>
      </c>
      <c r="C53" s="73" t="s">
        <v>191</v>
      </c>
      <c r="D53" s="94">
        <f t="shared" si="0"/>
        <v>11850</v>
      </c>
      <c r="E53" s="95">
        <v>7020</v>
      </c>
      <c r="F53" s="95">
        <v>2925</v>
      </c>
      <c r="G53" s="95">
        <v>1755</v>
      </c>
      <c r="H53" s="95">
        <v>150</v>
      </c>
      <c r="I53" s="95">
        <v>11700</v>
      </c>
      <c r="J53" s="14"/>
      <c r="K53" s="14"/>
      <c r="L53" s="14"/>
      <c r="M53" s="14"/>
      <c r="N53" s="14"/>
      <c r="O53" s="14"/>
      <c r="P53" s="73" t="s">
        <v>585</v>
      </c>
    </row>
    <row r="54" spans="1:16" x14ac:dyDescent="0.35">
      <c r="A54" s="14" t="s">
        <v>827</v>
      </c>
      <c r="B54" s="14" t="str">
        <f>CONCATENATE(VLOOKUP(A54,'[7]6%'!$B$4:$D$100,3,0)," ",VLOOKUP(A54,'[7]6%'!$B$4:$E$100,4,0))</f>
        <v>Akbar Syed</v>
      </c>
      <c r="C54" s="73" t="s">
        <v>191</v>
      </c>
      <c r="D54" s="94">
        <f t="shared" si="0"/>
        <v>20770</v>
      </c>
      <c r="E54" s="95">
        <v>12462</v>
      </c>
      <c r="F54" s="95">
        <v>5192.5</v>
      </c>
      <c r="G54" s="95">
        <v>3115.5</v>
      </c>
      <c r="H54" s="95"/>
      <c r="I54" s="95">
        <v>41540</v>
      </c>
      <c r="J54" s="14"/>
      <c r="K54" s="14"/>
      <c r="L54" s="14"/>
      <c r="M54" s="14"/>
      <c r="N54" s="14"/>
      <c r="O54" s="14"/>
      <c r="P54" s="73" t="s">
        <v>1605</v>
      </c>
    </row>
    <row r="55" spans="1:16" x14ac:dyDescent="0.35">
      <c r="A55" s="14" t="s">
        <v>828</v>
      </c>
      <c r="B55" s="14" t="str">
        <f>CONCATENATE(VLOOKUP(A55,'[7]6%'!$B$4:$D$100,3,0)," ",VLOOKUP(A55,'[7]6%'!$B$4:$E$100,4,0))</f>
        <v>Iftekhar Kaifi</v>
      </c>
      <c r="C55" s="73" t="s">
        <v>191</v>
      </c>
      <c r="D55" s="94">
        <f t="shared" si="0"/>
        <v>18364.5</v>
      </c>
      <c r="E55" s="95">
        <v>11018.699999999999</v>
      </c>
      <c r="F55" s="95">
        <v>4591.125</v>
      </c>
      <c r="G55" s="95">
        <v>2754.6749999999997</v>
      </c>
      <c r="H55" s="95"/>
      <c r="I55" s="95">
        <v>51420.6</v>
      </c>
      <c r="J55" s="14"/>
      <c r="K55" s="14"/>
      <c r="L55" s="14"/>
      <c r="M55" s="14"/>
      <c r="N55" s="14"/>
      <c r="O55" s="14"/>
      <c r="P55" s="73" t="s">
        <v>1605</v>
      </c>
    </row>
    <row r="56" spans="1:16" x14ac:dyDescent="0.35">
      <c r="A56" s="14" t="s">
        <v>829</v>
      </c>
      <c r="B56" s="14" t="str">
        <f>CONCATENATE(VLOOKUP(A56,'[7]6%'!$B$4:$D$100,3,0)," ",VLOOKUP(A56,'[7]6%'!$B$4:$E$100,4,0))</f>
        <v>Payal Manikpuri</v>
      </c>
      <c r="C56" s="73" t="s">
        <v>191</v>
      </c>
      <c r="D56" s="94">
        <f t="shared" si="0"/>
        <v>6650</v>
      </c>
      <c r="E56" s="95">
        <v>3900</v>
      </c>
      <c r="F56" s="95">
        <v>1625</v>
      </c>
      <c r="G56" s="95">
        <v>975</v>
      </c>
      <c r="H56" s="95">
        <v>150</v>
      </c>
      <c r="I56" s="95">
        <v>6500</v>
      </c>
      <c r="J56" s="14"/>
      <c r="K56" s="14"/>
      <c r="L56" s="14"/>
      <c r="M56" s="14"/>
      <c r="N56" s="14"/>
      <c r="O56" s="14"/>
      <c r="P56" s="73" t="s">
        <v>585</v>
      </c>
    </row>
    <row r="57" spans="1:16" x14ac:dyDescent="0.35">
      <c r="A57" s="14" t="s">
        <v>830</v>
      </c>
      <c r="B57" s="14" t="str">
        <f>CONCATENATE(VLOOKUP(A57,'[7]6%'!$B$4:$D$100,3,0)," ",VLOOKUP(A57,'[7]6%'!$B$4:$E$100,4,0))</f>
        <v>Veera Venkata Sai Padavala</v>
      </c>
      <c r="C57" s="73" t="s">
        <v>191</v>
      </c>
      <c r="D57" s="94">
        <f t="shared" si="0"/>
        <v>2850</v>
      </c>
      <c r="E57" s="95">
        <v>1710</v>
      </c>
      <c r="F57" s="95">
        <v>712.5</v>
      </c>
      <c r="G57" s="95">
        <v>427.5</v>
      </c>
      <c r="H57" s="95"/>
      <c r="I57" s="95">
        <v>2500</v>
      </c>
      <c r="J57" s="14"/>
      <c r="K57" s="14"/>
      <c r="L57" s="14"/>
      <c r="M57" s="14"/>
      <c r="N57" s="14"/>
      <c r="O57" s="14"/>
      <c r="P57" s="73" t="s">
        <v>585</v>
      </c>
    </row>
    <row r="58" spans="1:16" x14ac:dyDescent="0.35">
      <c r="A58" s="14" t="s">
        <v>831</v>
      </c>
      <c r="B58" s="14" t="str">
        <f>CONCATENATE(VLOOKUP(A58,'[7]6%'!$B$4:$D$100,3,0)," ",VLOOKUP(A58,'[7]6%'!$B$4:$E$100,4,0))</f>
        <v>Ijas Katramvally</v>
      </c>
      <c r="C58" s="73" t="s">
        <v>191</v>
      </c>
      <c r="D58" s="94">
        <f t="shared" si="0"/>
        <v>11830</v>
      </c>
      <c r="E58" s="95">
        <v>7008</v>
      </c>
      <c r="F58" s="95">
        <v>2920</v>
      </c>
      <c r="G58" s="95">
        <v>1752</v>
      </c>
      <c r="H58" s="95">
        <v>150</v>
      </c>
      <c r="I58" s="95">
        <v>11680</v>
      </c>
      <c r="J58" s="14"/>
      <c r="K58" s="14"/>
      <c r="L58" s="14"/>
      <c r="M58" s="14"/>
      <c r="N58" s="14"/>
      <c r="O58" s="14"/>
      <c r="P58" s="73" t="s">
        <v>585</v>
      </c>
    </row>
    <row r="59" spans="1:16" x14ac:dyDescent="0.35">
      <c r="A59" s="14" t="s">
        <v>832</v>
      </c>
      <c r="B59" s="14" t="str">
        <f>CONCATENATE(VLOOKUP(A59,'[7]6%'!$B$4:$D$100,3,0)," ",VLOOKUP(A59,'[7]6%'!$B$4:$E$100,4,0))</f>
        <v>Bharath Kumar</v>
      </c>
      <c r="C59" s="73" t="s">
        <v>191</v>
      </c>
      <c r="D59" s="94">
        <f t="shared" si="0"/>
        <v>15290</v>
      </c>
      <c r="E59" s="95">
        <v>11150</v>
      </c>
      <c r="F59" s="95">
        <v>3288</v>
      </c>
      <c r="G59" s="95">
        <v>702</v>
      </c>
      <c r="H59" s="95">
        <v>150</v>
      </c>
      <c r="I59" s="95">
        <v>15140</v>
      </c>
      <c r="J59" s="14"/>
      <c r="K59" s="14"/>
      <c r="L59" s="14"/>
      <c r="M59" s="14"/>
      <c r="N59" s="14"/>
      <c r="O59" s="14"/>
      <c r="P59" s="73" t="s">
        <v>585</v>
      </c>
    </row>
    <row r="60" spans="1:16" x14ac:dyDescent="0.35">
      <c r="A60" s="14" t="s">
        <v>833</v>
      </c>
      <c r="B60" s="14" t="str">
        <f>CONCATENATE(VLOOKUP(A60,'[7]6%'!$B$4:$D$100,3,0)," ",VLOOKUP(A60,'[7]6%'!$B$4:$E$100,4,0))</f>
        <v>Vytus Saldanha</v>
      </c>
      <c r="C60" s="73" t="s">
        <v>191</v>
      </c>
      <c r="D60" s="94">
        <f t="shared" si="0"/>
        <v>24940.47</v>
      </c>
      <c r="E60" s="95">
        <v>14874</v>
      </c>
      <c r="F60" s="95">
        <v>6500</v>
      </c>
      <c r="G60" s="95">
        <v>3416.4700000000003</v>
      </c>
      <c r="H60" s="95">
        <v>150</v>
      </c>
      <c r="I60" s="95">
        <v>22806.799999999999</v>
      </c>
      <c r="J60" s="14"/>
      <c r="K60" s="14"/>
      <c r="L60" s="14"/>
      <c r="M60" s="14"/>
      <c r="N60" s="14"/>
      <c r="O60" s="14"/>
      <c r="P60" s="73" t="s">
        <v>585</v>
      </c>
    </row>
    <row r="61" spans="1:16" x14ac:dyDescent="0.35">
      <c r="A61" s="14" t="s">
        <v>834</v>
      </c>
      <c r="B61" s="14" t="str">
        <f>CONCATENATE(VLOOKUP(A61,'[7]6%'!$B$4:$D$100,3,0)," ",VLOOKUP(A61,'[7]6%'!$B$4:$E$100,4,0))</f>
        <v>Arshad Afridi</v>
      </c>
      <c r="C61" s="73" t="s">
        <v>191</v>
      </c>
      <c r="D61" s="94">
        <f t="shared" si="0"/>
        <v>5230.0640000000003</v>
      </c>
      <c r="E61" s="95">
        <v>3138</v>
      </c>
      <c r="F61" s="95">
        <v>1831</v>
      </c>
      <c r="G61" s="95">
        <v>261.06399999999996</v>
      </c>
      <c r="H61" s="95"/>
      <c r="I61" s="95">
        <v>2500</v>
      </c>
      <c r="J61" s="14"/>
      <c r="K61" s="14"/>
      <c r="L61" s="14"/>
      <c r="M61" s="14"/>
      <c r="N61" s="14"/>
      <c r="O61" s="14"/>
      <c r="P61" s="73" t="s">
        <v>585</v>
      </c>
    </row>
    <row r="62" spans="1:16" x14ac:dyDescent="0.35">
      <c r="A62" s="14" t="s">
        <v>835</v>
      </c>
      <c r="B62" s="14" t="str">
        <f>CONCATENATE(VLOOKUP(A62,'[7]6%'!$B$4:$D$100,3,0)," ",VLOOKUP(A62,'[7]6%'!$B$4:$E$100,4,0))</f>
        <v>Sukesh Krishnan</v>
      </c>
      <c r="C62" s="73" t="s">
        <v>191</v>
      </c>
      <c r="D62" s="94">
        <f t="shared" si="0"/>
        <v>4500</v>
      </c>
      <c r="E62" s="95">
        <v>3660</v>
      </c>
      <c r="F62" s="95">
        <v>600</v>
      </c>
      <c r="G62" s="95">
        <v>240</v>
      </c>
      <c r="H62" s="95"/>
      <c r="I62" s="95">
        <v>2500</v>
      </c>
      <c r="J62" s="14"/>
      <c r="K62" s="14"/>
      <c r="L62" s="14"/>
      <c r="M62" s="14"/>
      <c r="N62" s="14"/>
      <c r="O62" s="14"/>
      <c r="P62" s="73" t="s">
        <v>585</v>
      </c>
    </row>
    <row r="63" spans="1:16" x14ac:dyDescent="0.35">
      <c r="A63" s="14" t="s">
        <v>836</v>
      </c>
      <c r="B63" s="14" t="str">
        <f>CONCATENATE(VLOOKUP(A63,'[7]6%'!$B$4:$D$100,3,0)," ",VLOOKUP(A63,'[7]6%'!$B$4:$E$100,4,0))</f>
        <v>Rajeev Nair</v>
      </c>
      <c r="C63" s="73" t="s">
        <v>191</v>
      </c>
      <c r="D63" s="94">
        <f t="shared" si="0"/>
        <v>10775.04</v>
      </c>
      <c r="E63" s="95">
        <v>6375</v>
      </c>
      <c r="F63" s="95">
        <v>4002</v>
      </c>
      <c r="G63" s="95">
        <v>248.04000000000019</v>
      </c>
      <c r="H63" s="95">
        <v>150</v>
      </c>
      <c r="I63" s="95">
        <v>5312.5</v>
      </c>
      <c r="J63" s="14"/>
      <c r="K63" s="14"/>
      <c r="L63" s="14"/>
      <c r="M63" s="14"/>
      <c r="N63" s="14"/>
      <c r="O63" s="14"/>
      <c r="P63" s="73" t="s">
        <v>585</v>
      </c>
    </row>
    <row r="64" spans="1:16" x14ac:dyDescent="0.35">
      <c r="A64" s="14" t="s">
        <v>837</v>
      </c>
      <c r="B64" s="14" t="str">
        <f>CONCATENATE(VLOOKUP(A64,'[7]6%'!$B$4:$D$100,3,0)," ",VLOOKUP(A64,'[7]6%'!$B$4:$E$100,4,0))</f>
        <v>Ranjit Gupte</v>
      </c>
      <c r="C64" s="73" t="s">
        <v>191</v>
      </c>
      <c r="D64" s="94">
        <f t="shared" si="0"/>
        <v>10850</v>
      </c>
      <c r="E64" s="95">
        <v>7855</v>
      </c>
      <c r="F64" s="95">
        <v>2145</v>
      </c>
      <c r="G64" s="95">
        <v>700</v>
      </c>
      <c r="H64" s="95">
        <v>150</v>
      </c>
      <c r="I64" s="95">
        <v>10700</v>
      </c>
      <c r="J64" s="14"/>
      <c r="K64" s="14"/>
      <c r="L64" s="14"/>
      <c r="M64" s="14"/>
      <c r="N64" s="14"/>
      <c r="O64" s="14"/>
      <c r="P64" s="73" t="s">
        <v>585</v>
      </c>
    </row>
    <row r="65" spans="1:16" x14ac:dyDescent="0.35">
      <c r="A65" s="14" t="s">
        <v>838</v>
      </c>
      <c r="B65" s="14" t="str">
        <f>CONCATENATE(VLOOKUP(A65,'[7]6%'!$B$4:$D$100,3,0)," ",VLOOKUP(A65,'[7]6%'!$B$4:$E$100,4,0))</f>
        <v>Abdul Rehman Sabir</v>
      </c>
      <c r="C65" s="73" t="s">
        <v>191</v>
      </c>
      <c r="D65" s="94">
        <f t="shared" si="0"/>
        <v>7150</v>
      </c>
      <c r="E65" s="95">
        <v>4200</v>
      </c>
      <c r="F65" s="95">
        <v>1750</v>
      </c>
      <c r="G65" s="95">
        <v>1050</v>
      </c>
      <c r="H65" s="95">
        <v>150</v>
      </c>
      <c r="I65" s="95">
        <v>7000</v>
      </c>
      <c r="J65" s="14"/>
      <c r="K65" s="14"/>
      <c r="L65" s="14"/>
      <c r="M65" s="14"/>
      <c r="N65" s="14"/>
      <c r="O65" s="14"/>
      <c r="P65" s="73" t="s">
        <v>585</v>
      </c>
    </row>
    <row r="66" spans="1:16" x14ac:dyDescent="0.35">
      <c r="A66" s="14" t="s">
        <v>839</v>
      </c>
      <c r="B66" s="14" t="str">
        <f>CONCATENATE(VLOOKUP(A66,'[7]6%'!$B$4:$D$100,3,0)," ",VLOOKUP(A66,'[7]6%'!$B$4:$E$100,4,0))</f>
        <v>Gireesh Udayakumar</v>
      </c>
      <c r="C66" s="73" t="s">
        <v>191</v>
      </c>
      <c r="D66" s="94">
        <f t="shared" si="0"/>
        <v>3500</v>
      </c>
      <c r="E66" s="95">
        <v>2600</v>
      </c>
      <c r="F66" s="95">
        <v>500</v>
      </c>
      <c r="G66" s="95">
        <v>400</v>
      </c>
      <c r="H66" s="95"/>
      <c r="I66" s="95">
        <v>2500</v>
      </c>
      <c r="J66" s="14"/>
      <c r="K66" s="14"/>
      <c r="L66" s="14"/>
      <c r="M66" s="14"/>
      <c r="N66" s="14"/>
      <c r="O66" s="14"/>
      <c r="P66" s="73" t="s">
        <v>585</v>
      </c>
    </row>
    <row r="67" spans="1:16" x14ac:dyDescent="0.35">
      <c r="A67" s="14" t="s">
        <v>840</v>
      </c>
      <c r="B67" s="14" t="str">
        <f>CONCATENATE(VLOOKUP(A67,'[7]6%'!$B$4:$D$100,3,0)," ",VLOOKUP(A67,'[7]6%'!$B$4:$E$100,4,0))</f>
        <v>Surendranadh Jayavarapu</v>
      </c>
      <c r="C67" s="73" t="s">
        <v>191</v>
      </c>
      <c r="D67" s="94">
        <f t="shared" si="0"/>
        <v>3900</v>
      </c>
      <c r="E67" s="95">
        <v>3200</v>
      </c>
      <c r="F67" s="95">
        <v>440</v>
      </c>
      <c r="G67" s="95">
        <v>260</v>
      </c>
      <c r="H67" s="95"/>
      <c r="I67" s="95">
        <v>2500</v>
      </c>
      <c r="J67" s="14"/>
      <c r="K67" s="14"/>
      <c r="L67" s="14"/>
      <c r="M67" s="14"/>
      <c r="N67" s="14"/>
      <c r="O67" s="14"/>
      <c r="P67" s="73" t="s">
        <v>585</v>
      </c>
    </row>
    <row r="68" spans="1:16" x14ac:dyDescent="0.35">
      <c r="A68" s="14" t="s">
        <v>841</v>
      </c>
      <c r="B68" s="14" t="str">
        <f>CONCATENATE(VLOOKUP(A68,'[7]6%'!$B$4:$D$100,3,0)," ",VLOOKUP(A68,'[7]6%'!$B$4:$E$100,4,0))</f>
        <v>Kamel Alasif</v>
      </c>
      <c r="C68" s="73" t="s">
        <v>191</v>
      </c>
      <c r="D68" s="94">
        <f t="shared" si="0"/>
        <v>5775</v>
      </c>
      <c r="E68" s="95">
        <v>3465</v>
      </c>
      <c r="F68" s="95">
        <v>1600</v>
      </c>
      <c r="G68" s="95">
        <v>710</v>
      </c>
      <c r="H68" s="95"/>
      <c r="I68" s="95">
        <v>2500</v>
      </c>
      <c r="J68" s="14"/>
      <c r="K68" s="14"/>
      <c r="L68" s="14"/>
      <c r="M68" s="14"/>
      <c r="N68" s="14"/>
      <c r="O68" s="14"/>
      <c r="P68" s="73" t="s">
        <v>1605</v>
      </c>
    </row>
    <row r="69" spans="1:16" x14ac:dyDescent="0.35">
      <c r="A69" s="14" t="s">
        <v>842</v>
      </c>
      <c r="B69" s="14" t="str">
        <f>CONCATENATE(VLOOKUP(A69,'[7]6%'!$B$4:$D$100,3,0)," ",VLOOKUP(A69,'[7]6%'!$B$4:$E$100,4,0))</f>
        <v>Divin Lal</v>
      </c>
      <c r="C69" s="73" t="s">
        <v>191</v>
      </c>
      <c r="D69" s="94">
        <f t="shared" si="0"/>
        <v>6000</v>
      </c>
      <c r="E69" s="95">
        <v>3600</v>
      </c>
      <c r="F69" s="95">
        <v>1500</v>
      </c>
      <c r="G69" s="95">
        <v>900</v>
      </c>
      <c r="H69" s="95"/>
      <c r="I69" s="95">
        <v>6000</v>
      </c>
      <c r="J69" s="14"/>
      <c r="K69" s="14"/>
      <c r="L69" s="14"/>
      <c r="M69" s="14"/>
      <c r="N69" s="14"/>
      <c r="O69" s="14"/>
      <c r="P69" s="73" t="s">
        <v>1605</v>
      </c>
    </row>
    <row r="70" spans="1:16" x14ac:dyDescent="0.35">
      <c r="A70" s="14" t="s">
        <v>843</v>
      </c>
      <c r="B70" s="14" t="str">
        <f>CONCATENATE(VLOOKUP(A70,'[7]6%'!$B$4:$D$100,3,0)," ",VLOOKUP(A70,'[7]6%'!$B$4:$E$100,4,0))</f>
        <v>Amir Shaik</v>
      </c>
      <c r="C70" s="73" t="s">
        <v>191</v>
      </c>
      <c r="D70" s="94">
        <f t="shared" ref="D70:D100" si="1">SUM(E70:H70)</f>
        <v>12250</v>
      </c>
      <c r="E70" s="95">
        <v>7260</v>
      </c>
      <c r="F70" s="95">
        <v>3025</v>
      </c>
      <c r="G70" s="95">
        <v>1815</v>
      </c>
      <c r="H70" s="95">
        <v>150</v>
      </c>
      <c r="I70" s="95">
        <v>12100</v>
      </c>
      <c r="J70" s="14"/>
      <c r="K70" s="14"/>
      <c r="L70" s="14"/>
      <c r="M70" s="14"/>
      <c r="N70" s="14"/>
      <c r="O70" s="14"/>
      <c r="P70" s="73" t="s">
        <v>1605</v>
      </c>
    </row>
    <row r="71" spans="1:16" x14ac:dyDescent="0.35">
      <c r="A71" s="14" t="s">
        <v>844</v>
      </c>
      <c r="B71" s="14" t="str">
        <f>CONCATENATE(VLOOKUP(A71,'[7]6%'!$B$4:$D$100,3,0)," ",VLOOKUP(A71,'[7]6%'!$B$4:$E$100,4,0))</f>
        <v>Shaikhah Al Moajil</v>
      </c>
      <c r="C71" s="73" t="s">
        <v>191</v>
      </c>
      <c r="D71" s="94">
        <f t="shared" si="1"/>
        <v>9610.5</v>
      </c>
      <c r="E71" s="95">
        <v>5676.3</v>
      </c>
      <c r="F71" s="95">
        <v>2365.125</v>
      </c>
      <c r="G71" s="95">
        <v>1419.075</v>
      </c>
      <c r="H71" s="95">
        <v>150</v>
      </c>
      <c r="I71" s="95">
        <v>4730.25</v>
      </c>
      <c r="J71" s="14"/>
      <c r="K71" s="14"/>
      <c r="L71" s="14"/>
      <c r="M71" s="14"/>
      <c r="N71" s="14"/>
      <c r="O71" s="14"/>
      <c r="P71" s="73" t="s">
        <v>1605</v>
      </c>
    </row>
    <row r="72" spans="1:16" x14ac:dyDescent="0.35">
      <c r="A72" s="14" t="s">
        <v>845</v>
      </c>
      <c r="B72" s="14" t="str">
        <f>CONCATENATE(VLOOKUP(A72,'[7]6%'!$B$4:$D$100,3,0)," ",VLOOKUP(A72,'[7]6%'!$B$4:$E$100,4,0))</f>
        <v>Anam Kolkar</v>
      </c>
      <c r="C72" s="73" t="s">
        <v>191</v>
      </c>
      <c r="D72" s="94">
        <f t="shared" si="1"/>
        <v>8150</v>
      </c>
      <c r="E72" s="95">
        <v>4800</v>
      </c>
      <c r="F72" s="95">
        <v>2000</v>
      </c>
      <c r="G72" s="95">
        <v>1200</v>
      </c>
      <c r="H72" s="95">
        <v>150</v>
      </c>
      <c r="I72" s="95">
        <v>8000</v>
      </c>
      <c r="J72" s="14"/>
      <c r="K72" s="14"/>
      <c r="L72" s="14"/>
      <c r="M72" s="14"/>
      <c r="N72" s="14"/>
      <c r="O72" s="14"/>
      <c r="P72" s="73" t="s">
        <v>585</v>
      </c>
    </row>
    <row r="73" spans="1:16" x14ac:dyDescent="0.35">
      <c r="A73" s="14" t="s">
        <v>846</v>
      </c>
      <c r="B73" s="14" t="str">
        <f>CONCATENATE(VLOOKUP(A73,'[7]6%'!$B$4:$D$100,3,0)," ",VLOOKUP(A73,'[7]6%'!$B$4:$E$100,4,0))</f>
        <v>Mukesh Kumar</v>
      </c>
      <c r="C73" s="73" t="s">
        <v>191</v>
      </c>
      <c r="D73" s="94">
        <f t="shared" si="1"/>
        <v>14425</v>
      </c>
      <c r="E73" s="95">
        <v>8565</v>
      </c>
      <c r="F73" s="95">
        <v>3568.75</v>
      </c>
      <c r="G73" s="95">
        <v>2141.25</v>
      </c>
      <c r="H73" s="95">
        <v>150</v>
      </c>
      <c r="I73" s="95">
        <v>28550</v>
      </c>
      <c r="J73" s="14"/>
      <c r="K73" s="14"/>
      <c r="L73" s="14"/>
      <c r="M73" s="14"/>
      <c r="N73" s="14"/>
      <c r="O73" s="14"/>
      <c r="P73" s="73" t="s">
        <v>585</v>
      </c>
    </row>
    <row r="74" spans="1:16" x14ac:dyDescent="0.35">
      <c r="A74" s="14" t="s">
        <v>847</v>
      </c>
      <c r="B74" s="14" t="str">
        <f>CONCATENATE(VLOOKUP(A74,'[7]6%'!$B$4:$D$100,3,0)," ",VLOOKUP(A74,'[7]6%'!$B$4:$E$100,4,0))</f>
        <v>Nadeem Ahmed</v>
      </c>
      <c r="C74" s="73" t="s">
        <v>191</v>
      </c>
      <c r="D74" s="94">
        <f t="shared" si="1"/>
        <v>15150</v>
      </c>
      <c r="E74" s="95">
        <v>9000</v>
      </c>
      <c r="F74" s="95">
        <v>3750</v>
      </c>
      <c r="G74" s="95">
        <v>2250</v>
      </c>
      <c r="H74" s="95">
        <v>150</v>
      </c>
      <c r="I74" s="95">
        <v>30000</v>
      </c>
      <c r="J74" s="14"/>
      <c r="K74" s="14"/>
      <c r="L74" s="14"/>
      <c r="M74" s="14"/>
      <c r="N74" s="14"/>
      <c r="O74" s="14"/>
      <c r="P74" s="73" t="s">
        <v>585</v>
      </c>
    </row>
    <row r="75" spans="1:16" x14ac:dyDescent="0.35">
      <c r="A75" s="14" t="s">
        <v>848</v>
      </c>
      <c r="B75" s="14" t="str">
        <f>CONCATENATE(VLOOKUP(A75,'[7]6%'!$B$4:$D$100,3,0)," ",VLOOKUP(A75,'[7]6%'!$B$4:$E$100,4,0))</f>
        <v>Khusro Shareef</v>
      </c>
      <c r="C75" s="73" t="s">
        <v>191</v>
      </c>
      <c r="D75" s="94">
        <f t="shared" si="1"/>
        <v>21550</v>
      </c>
      <c r="E75" s="95">
        <v>12840</v>
      </c>
      <c r="F75" s="95">
        <v>5350</v>
      </c>
      <c r="G75" s="95">
        <v>3210</v>
      </c>
      <c r="H75" s="95">
        <v>150</v>
      </c>
      <c r="I75" s="95">
        <v>21400</v>
      </c>
      <c r="J75" s="14"/>
      <c r="K75" s="14"/>
      <c r="L75" s="14"/>
      <c r="M75" s="14"/>
      <c r="N75" s="14"/>
      <c r="O75" s="14"/>
      <c r="P75" s="73" t="s">
        <v>1605</v>
      </c>
    </row>
    <row r="76" spans="1:16" x14ac:dyDescent="0.35">
      <c r="A76" s="14" t="s">
        <v>849</v>
      </c>
      <c r="B76" s="14" t="str">
        <f>CONCATENATE(VLOOKUP(A76,'[7]6%'!$B$4:$D$100,3,0)," ",VLOOKUP(A76,'[7]6%'!$B$4:$E$100,4,0))</f>
        <v>Jaffer Ahamed</v>
      </c>
      <c r="C76" s="73" t="s">
        <v>191</v>
      </c>
      <c r="D76" s="94">
        <f t="shared" si="1"/>
        <v>16700</v>
      </c>
      <c r="E76" s="95">
        <v>10020</v>
      </c>
      <c r="F76" s="95">
        <v>4175</v>
      </c>
      <c r="G76" s="95">
        <v>2505</v>
      </c>
      <c r="H76" s="95"/>
      <c r="I76" s="95">
        <v>16700</v>
      </c>
      <c r="J76" s="14"/>
      <c r="K76" s="14"/>
      <c r="L76" s="14"/>
      <c r="M76" s="14"/>
      <c r="N76" s="14"/>
      <c r="O76" s="14"/>
      <c r="P76" s="73" t="s">
        <v>1605</v>
      </c>
    </row>
    <row r="77" spans="1:16" x14ac:dyDescent="0.35">
      <c r="A77" s="14" t="s">
        <v>850</v>
      </c>
      <c r="B77" s="14" t="str">
        <f>CONCATENATE(VLOOKUP(A77,'[7]6%'!$B$4:$D$100,3,0)," ",VLOOKUP(A77,'[7]6%'!$B$4:$E$100,4,0))</f>
        <v>Maulik Vyas</v>
      </c>
      <c r="C77" s="73" t="s">
        <v>191</v>
      </c>
      <c r="D77" s="94">
        <f t="shared" si="1"/>
        <v>18750</v>
      </c>
      <c r="E77" s="95">
        <v>11160</v>
      </c>
      <c r="F77" s="95">
        <v>4650</v>
      </c>
      <c r="G77" s="95">
        <v>2790</v>
      </c>
      <c r="H77" s="95">
        <v>150</v>
      </c>
      <c r="I77" s="95">
        <v>37200</v>
      </c>
      <c r="J77" s="14"/>
      <c r="K77" s="14"/>
      <c r="L77" s="14"/>
      <c r="M77" s="14"/>
      <c r="N77" s="14"/>
      <c r="O77" s="14"/>
      <c r="P77" s="73" t="s">
        <v>585</v>
      </c>
    </row>
    <row r="78" spans="1:16" x14ac:dyDescent="0.35">
      <c r="A78" s="14" t="s">
        <v>851</v>
      </c>
      <c r="B78" s="14" t="str">
        <f>CONCATENATE(VLOOKUP(A78,'[7]6%'!$B$4:$D$100,3,0)," ",VLOOKUP(A78,'[7]6%'!$B$4:$E$100,4,0))</f>
        <v>Zahid Akhtar</v>
      </c>
      <c r="C78" s="73" t="s">
        <v>191</v>
      </c>
      <c r="D78" s="94">
        <f t="shared" si="1"/>
        <v>15660</v>
      </c>
      <c r="E78" s="95">
        <v>9306</v>
      </c>
      <c r="F78" s="95">
        <v>3877.5</v>
      </c>
      <c r="G78" s="95">
        <v>2326.5</v>
      </c>
      <c r="H78" s="95">
        <v>150</v>
      </c>
      <c r="I78" s="95">
        <v>15510</v>
      </c>
      <c r="J78" s="14"/>
      <c r="K78" s="14"/>
      <c r="L78" s="14"/>
      <c r="M78" s="14"/>
      <c r="N78" s="14"/>
      <c r="O78" s="14"/>
      <c r="P78" s="73" t="s">
        <v>585</v>
      </c>
    </row>
    <row r="79" spans="1:16" x14ac:dyDescent="0.35">
      <c r="A79" s="14" t="s">
        <v>852</v>
      </c>
      <c r="B79" s="14" t="str">
        <f>CONCATENATE(VLOOKUP(A79,'[7]6%'!$B$4:$D$100,3,0)," ",VLOOKUP(A79,'[7]6%'!$B$4:$E$100,4,0))</f>
        <v>Omar Faruk</v>
      </c>
      <c r="C79" s="73" t="s">
        <v>191</v>
      </c>
      <c r="D79" s="94">
        <f t="shared" si="1"/>
        <v>4000</v>
      </c>
      <c r="E79" s="95">
        <v>2400</v>
      </c>
      <c r="F79" s="95">
        <v>1000</v>
      </c>
      <c r="G79" s="95">
        <v>600</v>
      </c>
      <c r="H79" s="95"/>
      <c r="I79" s="95">
        <v>2400</v>
      </c>
      <c r="J79" s="14"/>
      <c r="K79" s="14"/>
      <c r="L79" s="14"/>
      <c r="M79" s="14"/>
      <c r="N79" s="14"/>
      <c r="O79" s="14"/>
      <c r="P79" s="73" t="s">
        <v>1605</v>
      </c>
    </row>
    <row r="80" spans="1:16" x14ac:dyDescent="0.35">
      <c r="A80" s="14" t="s">
        <v>853</v>
      </c>
      <c r="B80" s="14" t="str">
        <f>CONCATENATE(VLOOKUP(A80,'[7]6%'!$B$4:$D$100,3,0)," ",VLOOKUP(A80,'[7]6%'!$B$4:$E$100,4,0))</f>
        <v>Ruwaiz Kamal</v>
      </c>
      <c r="C80" s="73" t="s">
        <v>191</v>
      </c>
      <c r="D80" s="94">
        <f t="shared" si="1"/>
        <v>11278</v>
      </c>
      <c r="E80" s="95">
        <v>6676.8</v>
      </c>
      <c r="F80" s="95">
        <v>2782</v>
      </c>
      <c r="G80" s="95">
        <v>1669.2</v>
      </c>
      <c r="H80" s="95">
        <v>150</v>
      </c>
      <c r="I80" s="95">
        <v>16692</v>
      </c>
      <c r="J80" s="14"/>
      <c r="K80" s="14"/>
      <c r="L80" s="14"/>
      <c r="M80" s="14"/>
      <c r="N80" s="14"/>
      <c r="O80" s="14"/>
      <c r="P80" s="73" t="s">
        <v>1605</v>
      </c>
    </row>
    <row r="81" spans="1:16" x14ac:dyDescent="0.35">
      <c r="A81" s="14" t="s">
        <v>854</v>
      </c>
      <c r="B81" s="14" t="str">
        <f>CONCATENATE(VLOOKUP(A81,'[7]6%'!$B$4:$D$100,3,0)," ",VLOOKUP(A81,'[7]6%'!$B$4:$E$100,4,0))</f>
        <v>Mubeen Khan</v>
      </c>
      <c r="C81" s="73" t="s">
        <v>191</v>
      </c>
      <c r="D81" s="94">
        <f t="shared" si="1"/>
        <v>20570</v>
      </c>
      <c r="E81" s="95">
        <v>12252</v>
      </c>
      <c r="F81" s="95">
        <v>5105</v>
      </c>
      <c r="G81" s="95">
        <v>3063</v>
      </c>
      <c r="H81" s="95">
        <v>150</v>
      </c>
      <c r="I81" s="95">
        <v>40840</v>
      </c>
      <c r="J81" s="14"/>
      <c r="K81" s="14"/>
      <c r="L81" s="14"/>
      <c r="M81" s="14"/>
      <c r="N81" s="14"/>
      <c r="O81" s="14"/>
      <c r="P81" s="73" t="s">
        <v>1605</v>
      </c>
    </row>
    <row r="82" spans="1:16" x14ac:dyDescent="0.35">
      <c r="A82" s="14" t="s">
        <v>855</v>
      </c>
      <c r="B82" s="14" t="str">
        <f>CONCATENATE(VLOOKUP(A82,'[7]6%'!$B$4:$D$100,3,0)," ",VLOOKUP(A82,'[7]6%'!$B$4:$E$100,4,0))</f>
        <v>Abdul Baseer Mohammed</v>
      </c>
      <c r="C82" s="73" t="s">
        <v>191</v>
      </c>
      <c r="D82" s="94">
        <f t="shared" si="1"/>
        <v>18800</v>
      </c>
      <c r="E82" s="95">
        <v>11280</v>
      </c>
      <c r="F82" s="95">
        <v>4700</v>
      </c>
      <c r="G82" s="95">
        <v>2820</v>
      </c>
      <c r="H82" s="95"/>
      <c r="I82" s="95">
        <v>50760</v>
      </c>
      <c r="J82" s="14"/>
      <c r="K82" s="14"/>
      <c r="L82" s="14"/>
      <c r="M82" s="14"/>
      <c r="N82" s="14"/>
      <c r="O82" s="14"/>
      <c r="P82" s="73" t="s">
        <v>1605</v>
      </c>
    </row>
    <row r="83" spans="1:16" x14ac:dyDescent="0.35">
      <c r="A83" s="14" t="s">
        <v>856</v>
      </c>
      <c r="B83" s="14" t="str">
        <f>CONCATENATE(VLOOKUP(A83,'[7]6%'!$B$4:$D$100,3,0)," ",VLOOKUP(A83,'[7]6%'!$B$4:$E$100,4,0))</f>
        <v>Abid Ali Zaidi</v>
      </c>
      <c r="C83" s="73" t="s">
        <v>191</v>
      </c>
      <c r="D83" s="94">
        <f t="shared" si="1"/>
        <v>12150</v>
      </c>
      <c r="E83" s="95">
        <v>7200</v>
      </c>
      <c r="F83" s="95">
        <v>3000</v>
      </c>
      <c r="G83" s="95">
        <v>1800</v>
      </c>
      <c r="H83" s="95">
        <v>150</v>
      </c>
      <c r="I83" s="95">
        <v>12000</v>
      </c>
      <c r="J83" s="14"/>
      <c r="K83" s="14"/>
      <c r="L83" s="14"/>
      <c r="M83" s="14"/>
      <c r="N83" s="14"/>
      <c r="O83" s="14"/>
      <c r="P83" s="73" t="s">
        <v>585</v>
      </c>
    </row>
    <row r="84" spans="1:16" x14ac:dyDescent="0.35">
      <c r="A84" s="14" t="s">
        <v>857</v>
      </c>
      <c r="B84" s="14" t="str">
        <f>CONCATENATE(VLOOKUP(A84,'[7]6%'!$B$4:$D$100,3,0)," ",VLOOKUP(A84,'[7]6%'!$B$4:$E$100,4,0))</f>
        <v>Shiva Prasad</v>
      </c>
      <c r="C84" s="73" t="s">
        <v>191</v>
      </c>
      <c r="D84" s="94">
        <f t="shared" si="1"/>
        <v>8310</v>
      </c>
      <c r="E84" s="95">
        <v>4896</v>
      </c>
      <c r="F84" s="95">
        <v>2040</v>
      </c>
      <c r="G84" s="95">
        <v>1224</v>
      </c>
      <c r="H84" s="95">
        <v>150</v>
      </c>
      <c r="I84" s="95">
        <v>4080</v>
      </c>
      <c r="J84" s="14"/>
      <c r="K84" s="14"/>
      <c r="L84" s="14"/>
      <c r="M84" s="14"/>
      <c r="N84" s="14"/>
      <c r="O84" s="14"/>
      <c r="P84" s="73" t="s">
        <v>585</v>
      </c>
    </row>
    <row r="85" spans="1:16" x14ac:dyDescent="0.35">
      <c r="A85" s="14" t="s">
        <v>858</v>
      </c>
      <c r="B85" s="14" t="str">
        <f>CONCATENATE(VLOOKUP(A85,'[7]6%'!$B$4:$D$100,3,0)," ",VLOOKUP(A85,'[7]6%'!$B$4:$E$100,4,0))</f>
        <v>Gaurav Kumar</v>
      </c>
      <c r="C85" s="73" t="s">
        <v>191</v>
      </c>
      <c r="D85" s="94">
        <f t="shared" si="1"/>
        <v>11025</v>
      </c>
      <c r="E85" s="95">
        <v>6525</v>
      </c>
      <c r="F85" s="95">
        <v>2718.75</v>
      </c>
      <c r="G85" s="95">
        <v>1631.25</v>
      </c>
      <c r="H85" s="95">
        <v>150</v>
      </c>
      <c r="I85" s="95">
        <v>5437.5</v>
      </c>
      <c r="J85" s="14"/>
      <c r="K85" s="14"/>
      <c r="L85" s="14"/>
      <c r="M85" s="14"/>
      <c r="N85" s="14"/>
      <c r="O85" s="14"/>
      <c r="P85" s="73" t="s">
        <v>585</v>
      </c>
    </row>
    <row r="86" spans="1:16" x14ac:dyDescent="0.35">
      <c r="A86" s="14" t="s">
        <v>859</v>
      </c>
      <c r="B86" s="14" t="str">
        <f>CONCATENATE(VLOOKUP(A86,'[7]6%'!$B$4:$D$100,3,0)," ",VLOOKUP(A86,'[7]6%'!$B$4:$E$100,4,0))</f>
        <v>Kishor Choudhary</v>
      </c>
      <c r="C86" s="73" t="s">
        <v>191</v>
      </c>
      <c r="D86" s="94">
        <f t="shared" si="1"/>
        <v>5885</v>
      </c>
      <c r="E86" s="95">
        <v>3531</v>
      </c>
      <c r="F86" s="95">
        <v>1600</v>
      </c>
      <c r="G86" s="95">
        <v>754</v>
      </c>
      <c r="H86" s="95"/>
      <c r="I86" s="95">
        <v>2942.5</v>
      </c>
      <c r="J86" s="14"/>
      <c r="K86" s="14"/>
      <c r="L86" s="14"/>
      <c r="M86" s="14"/>
      <c r="N86" s="14"/>
      <c r="O86" s="14"/>
      <c r="P86" s="73" t="s">
        <v>585</v>
      </c>
    </row>
    <row r="87" spans="1:16" x14ac:dyDescent="0.35">
      <c r="A87" s="14" t="s">
        <v>860</v>
      </c>
      <c r="B87" s="14" t="str">
        <f>CONCATENATE(VLOOKUP(A87,'[7]6%'!$B$4:$D$100,3,0)," ",VLOOKUP(A87,'[7]6%'!$B$4:$E$100,4,0))</f>
        <v>Omkar Parkar</v>
      </c>
      <c r="C87" s="73" t="s">
        <v>191</v>
      </c>
      <c r="D87" s="94">
        <f t="shared" si="1"/>
        <v>6350</v>
      </c>
      <c r="E87" s="95">
        <v>3810</v>
      </c>
      <c r="F87" s="95">
        <v>2310</v>
      </c>
      <c r="G87" s="95">
        <v>230</v>
      </c>
      <c r="H87" s="95"/>
      <c r="I87" s="95">
        <v>3175</v>
      </c>
      <c r="J87" s="14"/>
      <c r="K87" s="14"/>
      <c r="L87" s="14"/>
      <c r="M87" s="14"/>
      <c r="N87" s="14"/>
      <c r="O87" s="14"/>
      <c r="P87" s="73" t="s">
        <v>585</v>
      </c>
    </row>
    <row r="88" spans="1:16" x14ac:dyDescent="0.35">
      <c r="A88" s="14" t="s">
        <v>861</v>
      </c>
      <c r="B88" s="14" t="str">
        <f>CONCATENATE(VLOOKUP(A88,'[7]6%'!$B$4:$D$100,3,0)," ",VLOOKUP(A88,'[7]6%'!$B$4:$E$100,4,0))</f>
        <v>Dattatray Patil</v>
      </c>
      <c r="C88" s="73" t="s">
        <v>191</v>
      </c>
      <c r="D88" s="94">
        <f t="shared" si="1"/>
        <v>6740</v>
      </c>
      <c r="E88" s="95">
        <v>4044</v>
      </c>
      <c r="F88" s="95">
        <v>2520</v>
      </c>
      <c r="G88" s="95">
        <v>176</v>
      </c>
      <c r="H88" s="95"/>
      <c r="I88" s="95">
        <v>3370</v>
      </c>
      <c r="J88" s="14"/>
      <c r="K88" s="14"/>
      <c r="L88" s="14"/>
      <c r="M88" s="14"/>
      <c r="N88" s="14"/>
      <c r="O88" s="14"/>
      <c r="P88" s="73" t="s">
        <v>585</v>
      </c>
    </row>
    <row r="89" spans="1:16" x14ac:dyDescent="0.35">
      <c r="A89" s="14" t="s">
        <v>862</v>
      </c>
      <c r="B89" s="14" t="str">
        <f>CONCATENATE(VLOOKUP(A89,'[7]6%'!$B$4:$D$100,3,0)," ",VLOOKUP(A89,'[7]6%'!$B$4:$E$100,4,0))</f>
        <v>Jayant Patil</v>
      </c>
      <c r="C89" s="73" t="s">
        <v>191</v>
      </c>
      <c r="D89" s="94">
        <f t="shared" si="1"/>
        <v>8350</v>
      </c>
      <c r="E89" s="95">
        <v>5300</v>
      </c>
      <c r="F89" s="95">
        <v>2050</v>
      </c>
      <c r="G89" s="95">
        <v>1000</v>
      </c>
      <c r="H89" s="95"/>
      <c r="I89" s="95">
        <v>4175</v>
      </c>
      <c r="J89" s="14"/>
      <c r="K89" s="14"/>
      <c r="L89" s="14"/>
      <c r="M89" s="14"/>
      <c r="N89" s="14"/>
      <c r="O89" s="14"/>
      <c r="P89" s="73" t="s">
        <v>585</v>
      </c>
    </row>
    <row r="90" spans="1:16" x14ac:dyDescent="0.35">
      <c r="A90" s="14" t="s">
        <v>863</v>
      </c>
      <c r="B90" s="14" t="str">
        <f>CONCATENATE(VLOOKUP(A90,'[7]6%'!$B$4:$D$100,3,0)," ",VLOOKUP(A90,'[7]6%'!$B$4:$E$100,4,0))</f>
        <v>Sreemod Othayoth</v>
      </c>
      <c r="C90" s="73" t="s">
        <v>191</v>
      </c>
      <c r="D90" s="94">
        <f t="shared" si="1"/>
        <v>7565</v>
      </c>
      <c r="E90" s="95">
        <v>5665</v>
      </c>
      <c r="F90" s="95">
        <v>1212</v>
      </c>
      <c r="G90" s="95">
        <v>688</v>
      </c>
      <c r="H90" s="95"/>
      <c r="I90" s="95">
        <v>3782.5</v>
      </c>
      <c r="J90" s="14"/>
      <c r="K90" s="14"/>
      <c r="L90" s="14"/>
      <c r="M90" s="14"/>
      <c r="N90" s="14"/>
      <c r="O90" s="14"/>
      <c r="P90" s="73" t="s">
        <v>585</v>
      </c>
    </row>
    <row r="91" spans="1:16" x14ac:dyDescent="0.35">
      <c r="A91" s="14" t="s">
        <v>864</v>
      </c>
      <c r="B91" s="14" t="str">
        <f>CONCATENATE(VLOOKUP(A91,'[7]6%'!$B$4:$D$100,3,0)," ",VLOOKUP(A91,'[7]6%'!$B$4:$E$100,4,0))</f>
        <v>Arun Dsilva</v>
      </c>
      <c r="C91" s="73" t="s">
        <v>191</v>
      </c>
      <c r="D91" s="94">
        <f t="shared" si="1"/>
        <v>5775.0000000000009</v>
      </c>
      <c r="E91" s="95">
        <v>3465.0000000000005</v>
      </c>
      <c r="F91" s="95">
        <v>1443.7500000000002</v>
      </c>
      <c r="G91" s="95">
        <v>866.25000000000011</v>
      </c>
      <c r="H91" s="95"/>
      <c r="I91" s="95">
        <v>3465.0000000000005</v>
      </c>
      <c r="J91" s="14"/>
      <c r="K91" s="14"/>
      <c r="L91" s="14"/>
      <c r="M91" s="14"/>
      <c r="N91" s="14"/>
      <c r="O91" s="14"/>
      <c r="P91" s="73" t="s">
        <v>585</v>
      </c>
    </row>
    <row r="92" spans="1:16" x14ac:dyDescent="0.35">
      <c r="A92" s="14" t="s">
        <v>865</v>
      </c>
      <c r="B92" s="14" t="str">
        <f>CONCATENATE(VLOOKUP(A92,'[7]6%'!$B$4:$D$100,3,0)," ",VLOOKUP(A92,'[7]6%'!$B$4:$E$100,4,0))</f>
        <v>Hadi Alasif</v>
      </c>
      <c r="C92" s="73" t="s">
        <v>191</v>
      </c>
      <c r="D92" s="94">
        <f t="shared" si="1"/>
        <v>5250</v>
      </c>
      <c r="E92" s="95">
        <v>3150</v>
      </c>
      <c r="F92" s="95">
        <v>1500</v>
      </c>
      <c r="G92" s="95">
        <v>600</v>
      </c>
      <c r="H92" s="95"/>
      <c r="I92" s="95">
        <v>3150</v>
      </c>
      <c r="J92" s="14"/>
      <c r="K92" s="14"/>
      <c r="L92" s="14"/>
      <c r="M92" s="14"/>
      <c r="N92" s="14"/>
      <c r="O92" s="14"/>
      <c r="P92" s="73" t="s">
        <v>1605</v>
      </c>
    </row>
    <row r="93" spans="1:16" x14ac:dyDescent="0.35">
      <c r="A93" s="14" t="s">
        <v>866</v>
      </c>
      <c r="B93" s="14" t="str">
        <f>CONCATENATE(VLOOKUP(A93,'[7]6%'!$B$4:$D$100,3,0)," ",VLOOKUP(A93,'[7]6%'!$B$4:$E$100,4,0))</f>
        <v>Ali Hassan M Alasyif</v>
      </c>
      <c r="C93" s="73" t="s">
        <v>191</v>
      </c>
      <c r="D93" s="94">
        <f t="shared" si="1"/>
        <v>6741</v>
      </c>
      <c r="E93" s="95">
        <v>4044.6</v>
      </c>
      <c r="F93" s="95">
        <v>1685.25</v>
      </c>
      <c r="G93" s="95">
        <v>1011.15</v>
      </c>
      <c r="H93" s="95"/>
      <c r="I93" s="95">
        <v>4044.6</v>
      </c>
      <c r="J93" s="14"/>
      <c r="K93" s="14"/>
      <c r="L93" s="14"/>
      <c r="M93" s="14"/>
      <c r="N93" s="14"/>
      <c r="O93" s="14"/>
      <c r="P93" s="73" t="s">
        <v>1605</v>
      </c>
    </row>
    <row r="94" spans="1:16" x14ac:dyDescent="0.35">
      <c r="A94" s="14" t="s">
        <v>867</v>
      </c>
      <c r="B94" s="14" t="str">
        <f>CONCATENATE(VLOOKUP(A94,'[7]6%'!$B$4:$D$100,3,0)," ",VLOOKUP(A94,'[7]6%'!$B$4:$E$100,4,0))</f>
        <v>Mangesh Taware</v>
      </c>
      <c r="C94" s="73" t="s">
        <v>191</v>
      </c>
      <c r="D94" s="94">
        <f t="shared" si="1"/>
        <v>6400</v>
      </c>
      <c r="E94" s="95">
        <v>3840</v>
      </c>
      <c r="F94" s="95">
        <v>1600</v>
      </c>
      <c r="G94" s="95">
        <v>960</v>
      </c>
      <c r="H94" s="95"/>
      <c r="I94" s="95">
        <v>3200</v>
      </c>
      <c r="J94" s="14"/>
      <c r="K94" s="14"/>
      <c r="L94" s="14"/>
      <c r="M94" s="14"/>
      <c r="N94" s="14"/>
      <c r="O94" s="14"/>
      <c r="P94" s="73" t="s">
        <v>1605</v>
      </c>
    </row>
    <row r="95" spans="1:16" x14ac:dyDescent="0.35">
      <c r="A95" s="14" t="s">
        <v>868</v>
      </c>
      <c r="B95" s="14" t="str">
        <f>CONCATENATE(VLOOKUP(A95,'[7]6%'!$B$4:$D$100,3,0)," ",VLOOKUP(A95,'[7]6%'!$B$4:$E$100,4,0))</f>
        <v>Nafel Mohammed</v>
      </c>
      <c r="C95" s="73" t="s">
        <v>191</v>
      </c>
      <c r="D95" s="94">
        <f t="shared" si="1"/>
        <v>6000</v>
      </c>
      <c r="E95" s="95">
        <v>3600</v>
      </c>
      <c r="F95" s="95">
        <v>1500</v>
      </c>
      <c r="G95" s="95">
        <v>900</v>
      </c>
      <c r="H95" s="95"/>
      <c r="I95" s="95">
        <v>2000</v>
      </c>
      <c r="J95" s="14"/>
      <c r="K95" s="14"/>
      <c r="L95" s="14"/>
      <c r="M95" s="14"/>
      <c r="N95" s="14"/>
      <c r="O95" s="14"/>
      <c r="P95" s="73" t="s">
        <v>1605</v>
      </c>
    </row>
    <row r="96" spans="1:16" x14ac:dyDescent="0.35">
      <c r="A96" s="14" t="s">
        <v>869</v>
      </c>
      <c r="B96" s="14" t="str">
        <f>CONCATENATE(VLOOKUP(A96,'[7]6%'!$B$4:$D$100,3,0)," ",VLOOKUP(A96,'[7]6%'!$B$4:$E$100,4,0))</f>
        <v>Asha Suresh</v>
      </c>
      <c r="C96" s="73" t="s">
        <v>191</v>
      </c>
      <c r="D96" s="94">
        <f t="shared" si="1"/>
        <v>6500</v>
      </c>
      <c r="E96" s="95">
        <v>3900</v>
      </c>
      <c r="F96" s="95">
        <v>1625</v>
      </c>
      <c r="G96" s="95">
        <v>975</v>
      </c>
      <c r="H96" s="95"/>
      <c r="I96" s="95">
        <v>3250</v>
      </c>
      <c r="J96" s="14"/>
      <c r="K96" s="14"/>
      <c r="L96" s="14"/>
      <c r="M96" s="14"/>
      <c r="N96" s="14"/>
      <c r="O96" s="14"/>
      <c r="P96" s="73" t="s">
        <v>585</v>
      </c>
    </row>
    <row r="97" spans="1:16" x14ac:dyDescent="0.35">
      <c r="A97" s="14" t="s">
        <v>870</v>
      </c>
      <c r="B97" s="14" t="str">
        <f>CONCATENATE(VLOOKUP(A97,'[7]6%'!$B$4:$D$100,3,0)," ",VLOOKUP(A97,'[7]6%'!$B$4:$E$100,4,0))</f>
        <v>Divya Chakkungal</v>
      </c>
      <c r="C97" s="73" t="s">
        <v>191</v>
      </c>
      <c r="D97" s="94">
        <f t="shared" si="1"/>
        <v>3500</v>
      </c>
      <c r="E97" s="95">
        <v>2100</v>
      </c>
      <c r="F97" s="95">
        <v>875</v>
      </c>
      <c r="G97" s="95">
        <v>525</v>
      </c>
      <c r="H97" s="95"/>
      <c r="I97" s="95">
        <v>1750</v>
      </c>
      <c r="J97" s="14"/>
      <c r="K97" s="14"/>
      <c r="L97" s="14"/>
      <c r="M97" s="14"/>
      <c r="N97" s="14"/>
      <c r="O97" s="14"/>
      <c r="P97" s="73" t="s">
        <v>585</v>
      </c>
    </row>
    <row r="98" spans="1:16" x14ac:dyDescent="0.35">
      <c r="A98" s="14" t="s">
        <v>871</v>
      </c>
      <c r="B98" s="14" t="str">
        <f>CONCATENATE(VLOOKUP(A98,'[7]6%'!$B$4:$D$100,3,0)," ",VLOOKUP(A98,'[7]6%'!$B$4:$E$100,4,0))</f>
        <v>Usman Tariq</v>
      </c>
      <c r="C98" s="73" t="s">
        <v>191</v>
      </c>
      <c r="D98" s="94">
        <f t="shared" si="1"/>
        <v>5150</v>
      </c>
      <c r="E98" s="95">
        <v>3090</v>
      </c>
      <c r="F98" s="95">
        <v>1287.5</v>
      </c>
      <c r="G98" s="95">
        <v>772.5</v>
      </c>
      <c r="H98" s="95"/>
      <c r="I98" s="95">
        <v>2575</v>
      </c>
      <c r="J98" s="14"/>
      <c r="K98" s="14"/>
      <c r="L98" s="14"/>
      <c r="M98" s="14"/>
      <c r="N98" s="14"/>
      <c r="O98" s="14"/>
      <c r="P98" s="73" t="s">
        <v>585</v>
      </c>
    </row>
    <row r="99" spans="1:16" x14ac:dyDescent="0.35">
      <c r="A99" s="14" t="s">
        <v>872</v>
      </c>
      <c r="B99" s="14" t="str">
        <f>CONCATENATE(VLOOKUP(A99,'[7]6%'!$B$4:$D$100,3,0)," ",VLOOKUP(A99,'[7]6%'!$B$4:$E$100,4,0))</f>
        <v>Nabil Rahal</v>
      </c>
      <c r="C99" s="73" t="s">
        <v>191</v>
      </c>
      <c r="D99" s="94">
        <f t="shared" si="1"/>
        <v>12000</v>
      </c>
      <c r="E99" s="95">
        <v>7200</v>
      </c>
      <c r="F99" s="95">
        <v>3000</v>
      </c>
      <c r="G99" s="95">
        <v>1800</v>
      </c>
      <c r="H99" s="95"/>
      <c r="I99" s="95">
        <v>6000</v>
      </c>
      <c r="J99" s="14"/>
      <c r="K99" s="14"/>
      <c r="L99" s="14"/>
      <c r="M99" s="14"/>
      <c r="N99" s="14"/>
      <c r="O99" s="14"/>
      <c r="P99" s="73" t="s">
        <v>1605</v>
      </c>
    </row>
    <row r="100" spans="1:16" x14ac:dyDescent="0.35">
      <c r="A100" s="14" t="s">
        <v>1403</v>
      </c>
      <c r="B100" s="14" t="str">
        <f>CONCATENATE(VLOOKUP(A100,'[7]6%'!$B$4:$D$100,3,0)," ",VLOOKUP(A100,'[7]6%'!$B$4:$E$100,4,0))</f>
        <v>Sajdah  Alkhabbaz</v>
      </c>
      <c r="C100" s="73" t="s">
        <v>191</v>
      </c>
      <c r="D100" s="94">
        <f t="shared" si="1"/>
        <v>9000</v>
      </c>
      <c r="E100" s="95">
        <v>5400</v>
      </c>
      <c r="F100" s="95">
        <v>2250</v>
      </c>
      <c r="G100" s="95">
        <v>1350</v>
      </c>
      <c r="H100" s="95"/>
      <c r="I100" s="95">
        <v>4500</v>
      </c>
      <c r="J100" s="14"/>
      <c r="K100" s="14"/>
      <c r="L100" s="14"/>
      <c r="M100" s="14"/>
      <c r="N100" s="14"/>
      <c r="O100" s="14"/>
      <c r="P100" s="73" t="s">
        <v>1605</v>
      </c>
    </row>
  </sheetData>
  <autoFilter ref="A2:P100" xr:uid="{CB1DD26C-7469-4ED2-BA8E-A20674A55170}"/>
  <mergeCells count="1">
    <mergeCell ref="E1:I1"/>
  </mergeCells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9"/>
  <sheetViews>
    <sheetView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3" sqref="B13"/>
    </sheetView>
  </sheetViews>
  <sheetFormatPr defaultColWidth="12.81640625" defaultRowHeight="13" x14ac:dyDescent="0.3"/>
  <cols>
    <col min="1" max="1" width="37.1796875" style="25" bestFit="1" customWidth="1"/>
    <col min="2" max="2" width="9.08984375" style="25" bestFit="1" customWidth="1"/>
    <col min="3" max="3" width="24.6328125" style="25" bestFit="1" customWidth="1"/>
    <col min="4" max="4" width="24.6328125" style="25" customWidth="1"/>
    <col min="5" max="5" width="12.1796875" style="25" bestFit="1" customWidth="1"/>
    <col min="6" max="6" width="11.453125" style="25" hidden="1" customWidth="1"/>
    <col min="7" max="7" width="12.81640625" style="25" hidden="1" customWidth="1"/>
    <col min="8" max="8" width="11.453125" style="25" hidden="1" customWidth="1"/>
    <col min="9" max="9" width="18.6328125" style="25" hidden="1" customWidth="1"/>
    <col min="10" max="10" width="12.81640625" style="25" hidden="1" customWidth="1"/>
    <col min="11" max="11" width="12.81640625" style="25" customWidth="1"/>
    <col min="12" max="12" width="16.1796875" style="25" hidden="1" customWidth="1"/>
    <col min="13" max="13" width="12.81640625" style="25"/>
    <col min="14" max="14" width="5.81640625" style="25" bestFit="1" customWidth="1"/>
    <col min="15" max="15" width="23.6328125" style="25" bestFit="1" customWidth="1"/>
    <col min="16" max="16" width="37.1796875" style="25" bestFit="1" customWidth="1"/>
    <col min="17" max="17" width="34.6328125" style="25" bestFit="1" customWidth="1"/>
    <col min="18" max="18" width="28.453125" style="25" bestFit="1" customWidth="1"/>
    <col min="19" max="19" width="39.1796875" style="25" bestFit="1" customWidth="1"/>
    <col min="20" max="20" width="18.81640625" style="25" bestFit="1" customWidth="1"/>
    <col min="21" max="21" width="25.54296875" style="25" bestFit="1" customWidth="1"/>
    <col min="22" max="22" width="16.08984375" style="25" bestFit="1" customWidth="1"/>
    <col min="23" max="23" width="15.1796875" style="25" bestFit="1" customWidth="1"/>
    <col min="24" max="24" width="14.6328125" style="25" bestFit="1" customWidth="1"/>
    <col min="25" max="25" width="26.1796875" style="25" hidden="1" customWidth="1"/>
    <col min="26" max="26" width="25.6328125" style="25" bestFit="1" customWidth="1"/>
    <col min="27" max="27" width="33.6328125" style="25" bestFit="1" customWidth="1"/>
    <col min="28" max="28" width="23.6328125" style="25" bestFit="1" customWidth="1"/>
    <col min="29" max="29" width="23.08984375" style="25" bestFit="1" customWidth="1"/>
    <col min="30" max="30" width="10.54296875" style="25" bestFit="1" customWidth="1"/>
    <col min="31" max="31" width="7.453125" style="25" bestFit="1" customWidth="1"/>
    <col min="32" max="32" width="7.1796875" style="25" bestFit="1" customWidth="1"/>
    <col min="33" max="33" width="20.1796875" style="25" bestFit="1" customWidth="1"/>
    <col min="34" max="34" width="18.1796875" style="25" bestFit="1" customWidth="1"/>
    <col min="35" max="16384" width="12.81640625" style="25"/>
  </cols>
  <sheetData>
    <row r="1" spans="1:34" ht="15.5" x14ac:dyDescent="0.3">
      <c r="A1" s="211" t="s">
        <v>63</v>
      </c>
      <c r="B1" s="212"/>
      <c r="C1" s="212"/>
      <c r="D1" s="212"/>
      <c r="E1" s="212"/>
      <c r="F1" s="212"/>
      <c r="G1" s="212"/>
      <c r="H1" s="212"/>
      <c r="I1" s="212"/>
      <c r="J1" s="33"/>
      <c r="K1" s="33"/>
      <c r="L1" s="26"/>
      <c r="M1" s="16" t="s">
        <v>22</v>
      </c>
    </row>
    <row r="2" spans="1:34" x14ac:dyDescent="0.3">
      <c r="A2" s="27" t="s">
        <v>64</v>
      </c>
    </row>
    <row r="3" spans="1:34" x14ac:dyDescent="0.3">
      <c r="A3" s="28" t="s">
        <v>65</v>
      </c>
    </row>
    <row r="4" spans="1:34" x14ac:dyDescent="0.3">
      <c r="A4" s="28" t="s">
        <v>66</v>
      </c>
    </row>
    <row r="5" spans="1:34" ht="23.25" customHeight="1" x14ac:dyDescent="0.3">
      <c r="A5" s="29" t="s">
        <v>51</v>
      </c>
      <c r="B5" s="29" t="s">
        <v>67</v>
      </c>
      <c r="C5" s="29" t="s">
        <v>68</v>
      </c>
      <c r="D5" s="29" t="s">
        <v>242</v>
      </c>
      <c r="E5" s="29" t="s">
        <v>69</v>
      </c>
      <c r="F5" s="29" t="s">
        <v>70</v>
      </c>
      <c r="G5" s="29" t="s">
        <v>71</v>
      </c>
      <c r="H5" s="29" t="s">
        <v>72</v>
      </c>
      <c r="I5" s="29" t="s">
        <v>73</v>
      </c>
      <c r="J5" s="33"/>
      <c r="K5" s="29" t="s">
        <v>74</v>
      </c>
      <c r="L5" s="29" t="s">
        <v>75</v>
      </c>
      <c r="M5" s="29" t="s">
        <v>76</v>
      </c>
      <c r="N5" s="29" t="s">
        <v>77</v>
      </c>
      <c r="O5" s="29" t="s">
        <v>78</v>
      </c>
      <c r="P5" s="29" t="s">
        <v>79</v>
      </c>
      <c r="Q5" s="29" t="s">
        <v>80</v>
      </c>
      <c r="R5" s="29" t="s">
        <v>81</v>
      </c>
      <c r="S5" s="29" t="s">
        <v>82</v>
      </c>
      <c r="T5" s="29" t="s">
        <v>83</v>
      </c>
      <c r="U5" s="29" t="s">
        <v>84</v>
      </c>
      <c r="V5" s="29" t="s">
        <v>85</v>
      </c>
      <c r="W5" s="29" t="s">
        <v>86</v>
      </c>
      <c r="X5" s="29" t="s">
        <v>87</v>
      </c>
      <c r="Y5" s="29" t="s">
        <v>88</v>
      </c>
      <c r="Z5" s="29" t="s">
        <v>89</v>
      </c>
      <c r="AA5" s="29" t="s">
        <v>90</v>
      </c>
      <c r="AB5" s="29" t="s">
        <v>91</v>
      </c>
      <c r="AC5" s="29" t="s">
        <v>92</v>
      </c>
      <c r="AD5" s="29" t="s">
        <v>93</v>
      </c>
      <c r="AE5" s="29" t="s">
        <v>94</v>
      </c>
      <c r="AF5" s="29" t="s">
        <v>95</v>
      </c>
      <c r="AG5" s="29" t="s">
        <v>96</v>
      </c>
      <c r="AH5" s="29" t="s">
        <v>97</v>
      </c>
    </row>
    <row r="6" spans="1:34" ht="23.25" customHeight="1" x14ac:dyDescent="0.3">
      <c r="A6" s="30" t="s">
        <v>98</v>
      </c>
      <c r="B6" s="31" t="s">
        <v>99</v>
      </c>
      <c r="C6" s="30" t="s">
        <v>100</v>
      </c>
      <c r="D6" s="30"/>
      <c r="E6" s="30" t="s">
        <v>101</v>
      </c>
      <c r="F6" s="50"/>
      <c r="G6" s="50"/>
      <c r="H6" s="50"/>
      <c r="I6" s="50"/>
      <c r="L6" s="30"/>
    </row>
    <row r="7" spans="1:34" x14ac:dyDescent="0.3">
      <c r="A7" s="30" t="s">
        <v>98</v>
      </c>
      <c r="B7" s="31" t="s">
        <v>99</v>
      </c>
      <c r="C7" s="30" t="s">
        <v>102</v>
      </c>
      <c r="D7" s="30"/>
      <c r="E7" s="30" t="s">
        <v>101</v>
      </c>
      <c r="F7" s="30" t="s">
        <v>103</v>
      </c>
      <c r="G7" s="30" t="s">
        <v>103</v>
      </c>
      <c r="H7" s="30" t="s">
        <v>99</v>
      </c>
      <c r="I7" s="30" t="s">
        <v>99</v>
      </c>
      <c r="L7" s="30"/>
    </row>
    <row r="8" spans="1:34" x14ac:dyDescent="0.3">
      <c r="A8" s="30" t="s">
        <v>98</v>
      </c>
      <c r="B8" s="32" t="s">
        <v>99</v>
      </c>
      <c r="C8" s="30" t="s">
        <v>105</v>
      </c>
      <c r="D8" s="30"/>
      <c r="E8" s="30" t="s">
        <v>101</v>
      </c>
      <c r="F8" s="30" t="s">
        <v>103</v>
      </c>
      <c r="G8" s="30" t="s">
        <v>103</v>
      </c>
      <c r="H8" s="30" t="s">
        <v>99</v>
      </c>
      <c r="I8" s="30" t="s">
        <v>99</v>
      </c>
      <c r="L8" s="30"/>
    </row>
    <row r="9" spans="1:34" x14ac:dyDescent="0.3">
      <c r="A9" s="30" t="s">
        <v>98</v>
      </c>
      <c r="B9" s="32" t="s">
        <v>99</v>
      </c>
      <c r="C9" s="30" t="s">
        <v>106</v>
      </c>
      <c r="D9" s="30"/>
      <c r="E9" s="30" t="s">
        <v>101</v>
      </c>
      <c r="F9" s="30" t="s">
        <v>103</v>
      </c>
      <c r="G9" s="30" t="s">
        <v>103</v>
      </c>
      <c r="H9" s="30" t="s">
        <v>99</v>
      </c>
      <c r="I9" s="30" t="s">
        <v>99</v>
      </c>
      <c r="L9" s="30"/>
    </row>
    <row r="10" spans="1:34" x14ac:dyDescent="0.3">
      <c r="A10" s="30" t="s">
        <v>98</v>
      </c>
      <c r="B10" s="32" t="s">
        <v>99</v>
      </c>
      <c r="C10" s="30" t="s">
        <v>107</v>
      </c>
      <c r="D10" s="30"/>
      <c r="E10" s="30" t="s">
        <v>101</v>
      </c>
      <c r="F10" s="30" t="s">
        <v>103</v>
      </c>
      <c r="G10" s="30" t="s">
        <v>103</v>
      </c>
      <c r="H10" s="30" t="s">
        <v>99</v>
      </c>
      <c r="I10" s="30" t="s">
        <v>99</v>
      </c>
      <c r="L10" s="30"/>
    </row>
    <row r="11" spans="1:34" x14ac:dyDescent="0.3">
      <c r="A11" s="30" t="s">
        <v>98</v>
      </c>
      <c r="B11" s="32" t="s">
        <v>99</v>
      </c>
      <c r="C11" s="30" t="s">
        <v>108</v>
      </c>
      <c r="D11" s="30"/>
      <c r="E11" s="30" t="s">
        <v>101</v>
      </c>
      <c r="F11" s="30" t="s">
        <v>103</v>
      </c>
      <c r="G11" s="30" t="s">
        <v>103</v>
      </c>
      <c r="H11" s="30" t="s">
        <v>99</v>
      </c>
      <c r="I11" s="30" t="s">
        <v>99</v>
      </c>
      <c r="L11" s="30"/>
    </row>
    <row r="12" spans="1:34" x14ac:dyDescent="0.3">
      <c r="A12" s="30" t="s">
        <v>98</v>
      </c>
      <c r="B12" s="32" t="s">
        <v>104</v>
      </c>
      <c r="C12" s="30" t="s">
        <v>109</v>
      </c>
      <c r="D12" s="30"/>
      <c r="E12" s="30" t="s">
        <v>101</v>
      </c>
      <c r="F12" s="30" t="s">
        <v>103</v>
      </c>
      <c r="G12" s="30" t="s">
        <v>103</v>
      </c>
      <c r="H12" s="30" t="s">
        <v>99</v>
      </c>
      <c r="I12" s="30" t="s">
        <v>99</v>
      </c>
      <c r="L12" s="30"/>
    </row>
    <row r="13" spans="1:34" x14ac:dyDescent="0.3">
      <c r="A13" s="30" t="s">
        <v>98</v>
      </c>
      <c r="B13" s="32" t="s">
        <v>103</v>
      </c>
      <c r="C13" s="30" t="s">
        <v>110</v>
      </c>
      <c r="D13" s="30"/>
      <c r="E13" s="30" t="s">
        <v>101</v>
      </c>
      <c r="F13" s="30" t="s">
        <v>103</v>
      </c>
      <c r="G13" s="30" t="s">
        <v>103</v>
      </c>
      <c r="H13" s="30" t="s">
        <v>99</v>
      </c>
      <c r="I13" s="30" t="s">
        <v>99</v>
      </c>
      <c r="L13" s="30"/>
    </row>
    <row r="14" spans="1:34" x14ac:dyDescent="0.3">
      <c r="A14" s="30" t="s">
        <v>98</v>
      </c>
      <c r="B14" s="32" t="s">
        <v>103</v>
      </c>
      <c r="C14" s="30" t="s">
        <v>111</v>
      </c>
      <c r="D14" s="30"/>
      <c r="E14" s="30" t="s">
        <v>101</v>
      </c>
      <c r="F14" s="30" t="s">
        <v>103</v>
      </c>
      <c r="G14" s="30" t="s">
        <v>103</v>
      </c>
      <c r="H14" s="30" t="s">
        <v>99</v>
      </c>
      <c r="I14" s="30" t="s">
        <v>99</v>
      </c>
      <c r="L14" s="30"/>
    </row>
    <row r="15" spans="1:34" x14ac:dyDescent="0.3">
      <c r="A15" s="30" t="s">
        <v>98</v>
      </c>
      <c r="B15" s="32" t="s">
        <v>99</v>
      </c>
      <c r="C15" s="30" t="s">
        <v>112</v>
      </c>
      <c r="D15" s="30"/>
      <c r="E15" s="30" t="s">
        <v>113</v>
      </c>
      <c r="F15" s="30" t="s">
        <v>103</v>
      </c>
      <c r="G15" s="30" t="s">
        <v>103</v>
      </c>
      <c r="H15" s="30" t="s">
        <v>99</v>
      </c>
      <c r="I15" s="30" t="s">
        <v>99</v>
      </c>
      <c r="L15" s="30"/>
    </row>
    <row r="16" spans="1:34" x14ac:dyDescent="0.3">
      <c r="A16" s="30" t="s">
        <v>98</v>
      </c>
      <c r="B16" s="32" t="s">
        <v>99</v>
      </c>
      <c r="C16" s="30" t="s">
        <v>114</v>
      </c>
      <c r="D16" s="30"/>
      <c r="E16" s="30" t="s">
        <v>113</v>
      </c>
      <c r="F16" s="30" t="s">
        <v>103</v>
      </c>
      <c r="G16" s="30" t="s">
        <v>103</v>
      </c>
      <c r="H16" s="30" t="s">
        <v>99</v>
      </c>
      <c r="I16" s="30" t="s">
        <v>99</v>
      </c>
      <c r="L16" s="30"/>
    </row>
    <row r="17" spans="1:12" x14ac:dyDescent="0.3">
      <c r="A17" s="30" t="s">
        <v>98</v>
      </c>
      <c r="B17" s="32" t="s">
        <v>103</v>
      </c>
      <c r="C17" s="30" t="s">
        <v>115</v>
      </c>
      <c r="D17" s="30"/>
      <c r="E17" s="30" t="s">
        <v>113</v>
      </c>
      <c r="F17" s="30" t="s">
        <v>103</v>
      </c>
      <c r="G17" s="30" t="s">
        <v>103</v>
      </c>
      <c r="H17" s="30" t="s">
        <v>99</v>
      </c>
      <c r="I17" s="30" t="s">
        <v>99</v>
      </c>
      <c r="L17" s="30"/>
    </row>
    <row r="18" spans="1:12" x14ac:dyDescent="0.3">
      <c r="A18" s="30" t="s">
        <v>98</v>
      </c>
      <c r="B18" s="32" t="s">
        <v>99</v>
      </c>
      <c r="C18" s="30" t="s">
        <v>77</v>
      </c>
      <c r="D18" s="30"/>
      <c r="E18" s="30" t="s">
        <v>113</v>
      </c>
      <c r="F18" s="30" t="s">
        <v>103</v>
      </c>
      <c r="G18" s="30" t="s">
        <v>103</v>
      </c>
      <c r="H18" s="30" t="s">
        <v>99</v>
      </c>
      <c r="I18" s="30" t="s">
        <v>99</v>
      </c>
      <c r="L18" s="30"/>
    </row>
    <row r="19" spans="1:12" x14ac:dyDescent="0.3">
      <c r="A19" s="30" t="s">
        <v>98</v>
      </c>
      <c r="B19" s="32" t="s">
        <v>103</v>
      </c>
      <c r="C19" s="30" t="s">
        <v>116</v>
      </c>
      <c r="D19" s="30"/>
      <c r="E19" s="30" t="s">
        <v>113</v>
      </c>
      <c r="F19" s="30" t="s">
        <v>103</v>
      </c>
      <c r="G19" s="30" t="s">
        <v>103</v>
      </c>
      <c r="H19" s="30" t="s">
        <v>99</v>
      </c>
      <c r="I19" s="30" t="s">
        <v>99</v>
      </c>
      <c r="L19" s="30"/>
    </row>
    <row r="20" spans="1:12" x14ac:dyDescent="0.3">
      <c r="A20" s="30" t="s">
        <v>98</v>
      </c>
      <c r="B20" s="32" t="s">
        <v>99</v>
      </c>
      <c r="C20" s="30" t="s">
        <v>231</v>
      </c>
      <c r="D20" s="30"/>
      <c r="E20" s="30" t="s">
        <v>113</v>
      </c>
      <c r="F20" s="30" t="s">
        <v>103</v>
      </c>
      <c r="G20" s="30" t="s">
        <v>103</v>
      </c>
      <c r="H20" s="30" t="s">
        <v>99</v>
      </c>
      <c r="I20" s="30" t="s">
        <v>99</v>
      </c>
      <c r="L20" s="30"/>
    </row>
    <row r="21" spans="1:12" x14ac:dyDescent="0.3">
      <c r="A21" s="30" t="s">
        <v>98</v>
      </c>
      <c r="B21" s="32" t="s">
        <v>99</v>
      </c>
      <c r="C21" s="30" t="s">
        <v>230</v>
      </c>
      <c r="D21" s="30"/>
      <c r="E21" s="30" t="s">
        <v>113</v>
      </c>
      <c r="F21" s="30"/>
      <c r="G21" s="30"/>
      <c r="H21" s="30"/>
      <c r="I21" s="30"/>
      <c r="L21" s="30"/>
    </row>
    <row r="22" spans="1:12" x14ac:dyDescent="0.3">
      <c r="A22" s="30" t="s">
        <v>98</v>
      </c>
      <c r="B22" s="32" t="s">
        <v>99</v>
      </c>
      <c r="C22" s="30" t="s">
        <v>117</v>
      </c>
      <c r="D22" s="30"/>
      <c r="E22" s="30" t="s">
        <v>113</v>
      </c>
      <c r="F22" s="30" t="s">
        <v>103</v>
      </c>
      <c r="G22" s="30" t="s">
        <v>103</v>
      </c>
      <c r="H22" s="30" t="s">
        <v>99</v>
      </c>
      <c r="I22" s="30" t="s">
        <v>99</v>
      </c>
      <c r="L22" s="30"/>
    </row>
    <row r="23" spans="1:12" x14ac:dyDescent="0.3">
      <c r="A23" s="30" t="s">
        <v>98</v>
      </c>
      <c r="B23" s="32" t="s">
        <v>99</v>
      </c>
      <c r="C23" s="30" t="s">
        <v>118</v>
      </c>
      <c r="D23" s="30"/>
      <c r="E23" s="30" t="s">
        <v>113</v>
      </c>
      <c r="F23" s="30" t="s">
        <v>103</v>
      </c>
      <c r="G23" s="30" t="s">
        <v>103</v>
      </c>
      <c r="H23" s="30" t="s">
        <v>99</v>
      </c>
      <c r="I23" s="30" t="s">
        <v>99</v>
      </c>
      <c r="L23" s="30"/>
    </row>
    <row r="24" spans="1:12" x14ac:dyDescent="0.3">
      <c r="A24" s="30" t="s">
        <v>98</v>
      </c>
      <c r="B24" s="32" t="s">
        <v>99</v>
      </c>
      <c r="C24" s="30" t="s">
        <v>119</v>
      </c>
      <c r="D24" s="30"/>
      <c r="E24" s="30" t="s">
        <v>113</v>
      </c>
      <c r="F24" s="30" t="s">
        <v>103</v>
      </c>
      <c r="G24" s="30" t="s">
        <v>103</v>
      </c>
      <c r="H24" s="30" t="s">
        <v>99</v>
      </c>
      <c r="I24" s="30" t="s">
        <v>99</v>
      </c>
      <c r="L24" s="30"/>
    </row>
    <row r="25" spans="1:12" x14ac:dyDescent="0.3">
      <c r="A25" s="30" t="s">
        <v>98</v>
      </c>
      <c r="B25" s="32" t="s">
        <v>99</v>
      </c>
      <c r="C25" s="30" t="s">
        <v>120</v>
      </c>
      <c r="D25" s="30"/>
      <c r="E25" s="30" t="s">
        <v>113</v>
      </c>
      <c r="F25" s="30" t="s">
        <v>103</v>
      </c>
      <c r="G25" s="30" t="s">
        <v>103</v>
      </c>
      <c r="H25" s="30" t="s">
        <v>99</v>
      </c>
      <c r="I25" s="30" t="s">
        <v>99</v>
      </c>
      <c r="L25" s="30"/>
    </row>
    <row r="26" spans="1:12" x14ac:dyDescent="0.3">
      <c r="A26" s="30" t="s">
        <v>121</v>
      </c>
      <c r="B26" s="32" t="s">
        <v>99</v>
      </c>
      <c r="C26" s="30" t="s">
        <v>122</v>
      </c>
      <c r="D26" s="30"/>
      <c r="E26" s="30" t="s">
        <v>113</v>
      </c>
      <c r="F26" s="30" t="s">
        <v>103</v>
      </c>
      <c r="G26" s="30" t="s">
        <v>103</v>
      </c>
      <c r="H26" s="30" t="s">
        <v>103</v>
      </c>
      <c r="I26" s="30" t="s">
        <v>103</v>
      </c>
      <c r="L26" s="30"/>
    </row>
    <row r="27" spans="1:12" x14ac:dyDescent="0.3">
      <c r="A27" s="30" t="s">
        <v>121</v>
      </c>
      <c r="B27" s="32" t="s">
        <v>99</v>
      </c>
      <c r="C27" s="30" t="s">
        <v>123</v>
      </c>
      <c r="D27" s="30"/>
      <c r="E27" s="30" t="s">
        <v>113</v>
      </c>
      <c r="F27" s="30" t="s">
        <v>103</v>
      </c>
      <c r="G27" s="30" t="s">
        <v>103</v>
      </c>
      <c r="H27" s="30" t="s">
        <v>103</v>
      </c>
      <c r="I27" s="30" t="s">
        <v>103</v>
      </c>
      <c r="L27" s="30"/>
    </row>
    <row r="28" spans="1:12" x14ac:dyDescent="0.3">
      <c r="A28" s="30" t="s">
        <v>121</v>
      </c>
      <c r="B28" s="32" t="s">
        <v>99</v>
      </c>
      <c r="C28" s="30" t="s">
        <v>124</v>
      </c>
      <c r="D28" s="30"/>
      <c r="E28" s="30" t="s">
        <v>113</v>
      </c>
      <c r="F28" s="30" t="s">
        <v>103</v>
      </c>
      <c r="G28" s="30" t="s">
        <v>103</v>
      </c>
      <c r="H28" s="30" t="s">
        <v>103</v>
      </c>
      <c r="I28" s="30" t="s">
        <v>103</v>
      </c>
      <c r="L28" s="30"/>
    </row>
    <row r="29" spans="1:12" x14ac:dyDescent="0.3">
      <c r="A29" s="30" t="s">
        <v>121</v>
      </c>
      <c r="B29" s="32" t="s">
        <v>99</v>
      </c>
      <c r="C29" s="30" t="s">
        <v>125</v>
      </c>
      <c r="D29" s="30"/>
      <c r="E29" s="30" t="s">
        <v>113</v>
      </c>
      <c r="F29" s="30" t="s">
        <v>103</v>
      </c>
      <c r="G29" s="30" t="s">
        <v>103</v>
      </c>
      <c r="H29" s="30" t="s">
        <v>103</v>
      </c>
      <c r="I29" s="30" t="s">
        <v>103</v>
      </c>
      <c r="L29" s="30"/>
    </row>
    <row r="30" spans="1:12" x14ac:dyDescent="0.3">
      <c r="A30" s="30" t="s">
        <v>121</v>
      </c>
      <c r="B30" s="32" t="s">
        <v>99</v>
      </c>
      <c r="C30" s="30" t="s">
        <v>126</v>
      </c>
      <c r="D30" s="30"/>
      <c r="E30" s="30" t="s">
        <v>113</v>
      </c>
      <c r="F30" s="30" t="s">
        <v>103</v>
      </c>
      <c r="G30" s="30" t="s">
        <v>103</v>
      </c>
      <c r="H30" s="30" t="s">
        <v>103</v>
      </c>
      <c r="I30" s="30" t="s">
        <v>103</v>
      </c>
      <c r="L30" s="30"/>
    </row>
    <row r="31" spans="1:12" x14ac:dyDescent="0.3">
      <c r="A31" s="30" t="s">
        <v>121</v>
      </c>
      <c r="B31" s="32" t="s">
        <v>103</v>
      </c>
      <c r="C31" s="30" t="s">
        <v>127</v>
      </c>
      <c r="D31" s="30"/>
      <c r="E31" s="30" t="s">
        <v>113</v>
      </c>
      <c r="F31" s="30" t="s">
        <v>103</v>
      </c>
      <c r="G31" s="30" t="s">
        <v>103</v>
      </c>
      <c r="H31" s="30" t="s">
        <v>103</v>
      </c>
      <c r="I31" s="30" t="s">
        <v>103</v>
      </c>
      <c r="L31" s="30"/>
    </row>
    <row r="32" spans="1:12" x14ac:dyDescent="0.3">
      <c r="A32" s="30" t="s">
        <v>121</v>
      </c>
      <c r="B32" s="32" t="s">
        <v>99</v>
      </c>
      <c r="C32" s="30" t="s">
        <v>128</v>
      </c>
      <c r="D32" s="30"/>
      <c r="E32" s="30" t="s">
        <v>113</v>
      </c>
      <c r="F32" s="30" t="s">
        <v>103</v>
      </c>
      <c r="G32" s="30" t="s">
        <v>103</v>
      </c>
      <c r="H32" s="30" t="s">
        <v>103</v>
      </c>
      <c r="I32" s="30" t="s">
        <v>103</v>
      </c>
      <c r="L32" s="30"/>
    </row>
    <row r="33" spans="1:12" x14ac:dyDescent="0.3">
      <c r="A33" s="30" t="s">
        <v>129</v>
      </c>
      <c r="B33" s="32" t="s">
        <v>103</v>
      </c>
      <c r="C33" s="30" t="s">
        <v>130</v>
      </c>
      <c r="D33" s="30"/>
      <c r="E33" s="30" t="s">
        <v>113</v>
      </c>
      <c r="F33" s="30" t="s">
        <v>103</v>
      </c>
      <c r="G33" s="30" t="s">
        <v>103</v>
      </c>
      <c r="H33" s="30" t="s">
        <v>103</v>
      </c>
      <c r="I33" s="30" t="s">
        <v>103</v>
      </c>
      <c r="L33" s="30"/>
    </row>
    <row r="34" spans="1:12" x14ac:dyDescent="0.3">
      <c r="A34" s="30" t="s">
        <v>129</v>
      </c>
      <c r="B34" s="32" t="s">
        <v>103</v>
      </c>
      <c r="C34" s="30" t="s">
        <v>131</v>
      </c>
      <c r="D34" s="30"/>
      <c r="E34" s="30" t="s">
        <v>113</v>
      </c>
      <c r="F34" s="30" t="s">
        <v>103</v>
      </c>
      <c r="G34" s="30" t="s">
        <v>103</v>
      </c>
      <c r="H34" s="30" t="s">
        <v>103</v>
      </c>
      <c r="I34" s="30" t="s">
        <v>103</v>
      </c>
      <c r="L34" s="30"/>
    </row>
    <row r="35" spans="1:12" x14ac:dyDescent="0.3">
      <c r="A35" s="30" t="s">
        <v>132</v>
      </c>
      <c r="B35" s="32" t="s">
        <v>99</v>
      </c>
      <c r="C35" s="30" t="s">
        <v>133</v>
      </c>
      <c r="D35" s="30"/>
      <c r="E35" s="30" t="s">
        <v>113</v>
      </c>
      <c r="F35" s="30" t="s">
        <v>103</v>
      </c>
      <c r="G35" s="30" t="s">
        <v>103</v>
      </c>
      <c r="H35" s="30" t="s">
        <v>103</v>
      </c>
      <c r="I35" s="30" t="s">
        <v>103</v>
      </c>
      <c r="L35" s="30"/>
    </row>
    <row r="36" spans="1:12" x14ac:dyDescent="0.3">
      <c r="A36" s="30" t="s">
        <v>132</v>
      </c>
      <c r="B36" s="32" t="s">
        <v>99</v>
      </c>
      <c r="C36" s="30" t="s">
        <v>134</v>
      </c>
      <c r="D36" s="30"/>
      <c r="E36" s="30" t="s">
        <v>113</v>
      </c>
      <c r="F36" s="30" t="s">
        <v>103</v>
      </c>
      <c r="G36" s="30" t="s">
        <v>103</v>
      </c>
      <c r="H36" s="30" t="s">
        <v>103</v>
      </c>
      <c r="I36" s="30" t="s">
        <v>103</v>
      </c>
      <c r="L36" s="30"/>
    </row>
    <row r="37" spans="1:12" x14ac:dyDescent="0.3">
      <c r="A37" s="30" t="s">
        <v>98</v>
      </c>
      <c r="B37" s="32" t="s">
        <v>99</v>
      </c>
      <c r="C37" s="25" t="s">
        <v>94</v>
      </c>
      <c r="D37" s="30" t="s">
        <v>243</v>
      </c>
      <c r="E37" s="30" t="s">
        <v>229</v>
      </c>
    </row>
    <row r="38" spans="1:12" x14ac:dyDescent="0.3">
      <c r="A38" s="30" t="s">
        <v>121</v>
      </c>
      <c r="B38" s="32" t="s">
        <v>99</v>
      </c>
      <c r="C38" s="30" t="s">
        <v>244</v>
      </c>
      <c r="D38" s="30" t="s">
        <v>243</v>
      </c>
      <c r="E38" s="30" t="s">
        <v>229</v>
      </c>
    </row>
    <row r="39" spans="1:12" x14ac:dyDescent="0.3">
      <c r="A39" s="30" t="s">
        <v>98</v>
      </c>
      <c r="B39" s="32" t="s">
        <v>99</v>
      </c>
      <c r="C39" s="30" t="s">
        <v>119</v>
      </c>
      <c r="D39" s="30" t="s">
        <v>243</v>
      </c>
      <c r="E39" s="30" t="s">
        <v>229</v>
      </c>
    </row>
  </sheetData>
  <mergeCells count="1">
    <mergeCell ref="A1:I1"/>
  </mergeCells>
  <conditionalFormatting sqref="B6:B39">
    <cfRule type="cellIs" dxfId="0" priority="3" stopIfTrue="1" operator="equal">
      <formula>"YES"</formula>
    </cfRule>
  </conditionalFormatting>
  <dataValidations count="2">
    <dataValidation type="list" allowBlank="1" showInputMessage="1" showErrorMessage="1" sqref="B6:B39" xr:uid="{00000000-0002-0000-0300-000000000000}">
      <formula1>"Yes, No"</formula1>
    </dataValidation>
    <dataValidation type="list" allowBlank="1" showInputMessage="1" showErrorMessage="1" sqref="E6:E36" xr:uid="{00000000-0002-0000-0300-000001000000}">
      <formula1>"Fixed,Variable"</formula1>
    </dataValidation>
  </dataValidations>
  <hyperlinks>
    <hyperlink ref="M1" location="Prerequisite!A1" display="Back" xr:uid="{00000000-0004-0000-03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zoomScaleSheetLayoutView="100" workbookViewId="0">
      <selection activeCell="H1" sqref="H1"/>
    </sheetView>
  </sheetViews>
  <sheetFormatPr defaultColWidth="51.453125" defaultRowHeight="14.5" x14ac:dyDescent="0.35"/>
  <cols>
    <col min="1" max="1" width="9.453125" customWidth="1"/>
    <col min="2" max="2" width="21.453125" customWidth="1"/>
    <col min="3" max="3" width="22.6328125" customWidth="1"/>
    <col min="4" max="4" width="27" customWidth="1"/>
    <col min="5" max="5" width="23.81640625" customWidth="1"/>
    <col min="6" max="6" width="19.54296875" customWidth="1"/>
    <col min="7" max="7" width="15.6328125" customWidth="1"/>
    <col min="8" max="8" width="19.54296875" customWidth="1"/>
  </cols>
  <sheetData>
    <row r="1" spans="1:8" ht="15.5" x14ac:dyDescent="0.35">
      <c r="A1" s="15"/>
      <c r="B1" s="15"/>
      <c r="C1" s="213" t="s">
        <v>163</v>
      </c>
      <c r="D1" s="214"/>
      <c r="E1" s="215"/>
      <c r="F1" s="15"/>
      <c r="G1" s="15"/>
      <c r="H1" s="16" t="s">
        <v>22</v>
      </c>
    </row>
    <row r="2" spans="1:8" ht="15.5" x14ac:dyDescent="0.35">
      <c r="A2" s="15"/>
      <c r="B2" s="15"/>
      <c r="C2" s="17"/>
      <c r="D2" s="17"/>
      <c r="E2" s="17"/>
      <c r="F2" s="15"/>
      <c r="G2" s="15"/>
      <c r="H2" s="15"/>
    </row>
    <row r="3" spans="1:8" ht="15.5" x14ac:dyDescent="0.35">
      <c r="A3" s="15"/>
      <c r="B3" s="15"/>
      <c r="C3" s="15"/>
      <c r="D3" s="15"/>
      <c r="E3" s="15"/>
      <c r="F3" s="15"/>
      <c r="G3" s="15"/>
      <c r="H3" s="15"/>
    </row>
    <row r="4" spans="1:8" ht="31" x14ac:dyDescent="0.35">
      <c r="A4" s="18"/>
      <c r="B4" s="19" t="s">
        <v>164</v>
      </c>
      <c r="C4" s="19" t="s">
        <v>165</v>
      </c>
      <c r="D4" s="19" t="s">
        <v>166</v>
      </c>
      <c r="E4" s="19" t="s">
        <v>167</v>
      </c>
      <c r="F4" s="19" t="s">
        <v>168</v>
      </c>
      <c r="G4" s="20" t="s">
        <v>169</v>
      </c>
      <c r="H4" s="19" t="s">
        <v>170</v>
      </c>
    </row>
    <row r="5" spans="1:8" ht="15.5" x14ac:dyDescent="0.35">
      <c r="A5" s="21" t="s">
        <v>171</v>
      </c>
      <c r="B5" s="22" t="s">
        <v>44</v>
      </c>
      <c r="C5" s="22" t="s">
        <v>172</v>
      </c>
      <c r="D5" s="22" t="s">
        <v>173</v>
      </c>
      <c r="E5" s="22" t="s">
        <v>174</v>
      </c>
      <c r="F5" s="22" t="s">
        <v>175</v>
      </c>
      <c r="G5" s="22" t="s">
        <v>176</v>
      </c>
      <c r="H5" s="22" t="s">
        <v>177</v>
      </c>
    </row>
  </sheetData>
  <mergeCells count="1">
    <mergeCell ref="C1:E1"/>
  </mergeCells>
  <hyperlinks>
    <hyperlink ref="H1" location="Prerequisite!A1" display="Back" xr:uid="{00000000-0004-0000-0500-000000000000}"/>
  </hyperlinks>
  <pageMargins left="0.75" right="0.75" top="1" bottom="1" header="0.5" footer="0.5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zoomScaleSheetLayoutView="100" workbookViewId="0">
      <pane xSplit="2" ySplit="2" topLeftCell="C3" activePane="bottomRight" state="frozen"/>
      <selection pane="topRight"/>
      <selection pane="bottomLeft"/>
      <selection pane="bottomRight" activeCell="D19" sqref="D19"/>
    </sheetView>
  </sheetViews>
  <sheetFormatPr defaultColWidth="8.6328125" defaultRowHeight="14.5" x14ac:dyDescent="0.35"/>
  <cols>
    <col min="1" max="1" width="5.54296875" bestFit="1" customWidth="1"/>
    <col min="2" max="2" width="50.6328125" bestFit="1" customWidth="1"/>
    <col min="3" max="3" width="19.1796875" bestFit="1" customWidth="1"/>
    <col min="4" max="4" width="36.81640625" bestFit="1" customWidth="1"/>
    <col min="5" max="5" width="17.81640625" bestFit="1" customWidth="1"/>
    <col min="6" max="6" width="8.6328125" bestFit="1" customWidth="1"/>
    <col min="7" max="7" width="20.1796875" bestFit="1" customWidth="1"/>
    <col min="8" max="8" width="20.81640625" bestFit="1" customWidth="1"/>
    <col min="9" max="9" width="23.81640625" bestFit="1" customWidth="1"/>
    <col min="10" max="10" width="8.6328125" style="6" bestFit="1"/>
    <col min="11" max="16384" width="8.6328125" style="6"/>
  </cols>
  <sheetData>
    <row r="1" spans="1:9" x14ac:dyDescent="0.35">
      <c r="A1" s="10"/>
      <c r="B1" s="11" t="s">
        <v>178</v>
      </c>
      <c r="C1" s="11" t="s">
        <v>179</v>
      </c>
      <c r="D1" s="12" t="s">
        <v>103</v>
      </c>
      <c r="E1" s="12" t="s">
        <v>103</v>
      </c>
      <c r="F1" s="12" t="s">
        <v>103</v>
      </c>
      <c r="G1" s="12" t="s">
        <v>103</v>
      </c>
      <c r="H1" s="12" t="s">
        <v>103</v>
      </c>
      <c r="I1" s="12" t="s">
        <v>103</v>
      </c>
    </row>
    <row r="2" spans="1:9" ht="26" x14ac:dyDescent="0.35">
      <c r="A2" s="7">
        <v>1</v>
      </c>
      <c r="B2" s="8" t="s">
        <v>180</v>
      </c>
      <c r="C2" s="7" t="s">
        <v>171</v>
      </c>
      <c r="D2" s="9" t="s">
        <v>181</v>
      </c>
      <c r="E2" s="9" t="s">
        <v>182</v>
      </c>
      <c r="F2" s="9" t="s">
        <v>183</v>
      </c>
      <c r="G2" s="9" t="s">
        <v>184</v>
      </c>
      <c r="H2" s="9" t="s">
        <v>185</v>
      </c>
      <c r="I2" s="9" t="s">
        <v>186</v>
      </c>
    </row>
    <row r="3" spans="1:9" x14ac:dyDescent="0.35">
      <c r="A3" s="7"/>
      <c r="B3" s="7"/>
      <c r="C3" s="7"/>
      <c r="D3" s="7"/>
      <c r="E3" s="7"/>
      <c r="F3" s="7"/>
      <c r="G3" s="7"/>
      <c r="H3" s="7"/>
      <c r="I3" s="7"/>
    </row>
    <row r="4" spans="1:9" x14ac:dyDescent="0.35">
      <c r="A4" s="7">
        <v>2</v>
      </c>
      <c r="B4" s="8" t="s">
        <v>187</v>
      </c>
      <c r="C4" s="7" t="s">
        <v>188</v>
      </c>
      <c r="D4" s="9"/>
      <c r="E4" s="9"/>
      <c r="F4" s="9"/>
      <c r="G4" s="9"/>
      <c r="H4" s="9"/>
      <c r="I4" s="9"/>
    </row>
    <row r="5" spans="1:9" x14ac:dyDescent="0.35">
      <c r="A5" s="7"/>
      <c r="B5" s="7"/>
      <c r="C5" s="7"/>
      <c r="D5" s="7"/>
      <c r="E5" s="7"/>
      <c r="F5" s="7"/>
      <c r="G5" s="7"/>
      <c r="H5" s="7"/>
      <c r="I5" s="7"/>
    </row>
    <row r="6" spans="1:9" x14ac:dyDescent="0.35">
      <c r="A6" s="7">
        <v>3</v>
      </c>
      <c r="B6" s="8" t="s">
        <v>189</v>
      </c>
      <c r="C6" s="7">
        <v>1</v>
      </c>
      <c r="D6" s="9"/>
      <c r="E6" s="9"/>
      <c r="F6" s="9"/>
      <c r="G6" s="9"/>
      <c r="H6" s="9"/>
      <c r="I6" s="9"/>
    </row>
    <row r="7" spans="1:9" x14ac:dyDescent="0.35">
      <c r="A7" s="7"/>
      <c r="B7" s="7"/>
      <c r="C7" s="7"/>
      <c r="D7" s="7"/>
      <c r="E7" s="7"/>
      <c r="F7" s="7"/>
      <c r="G7" s="7"/>
      <c r="H7" s="7"/>
      <c r="I7" s="7"/>
    </row>
    <row r="8" spans="1:9" x14ac:dyDescent="0.35">
      <c r="A8" s="7">
        <v>4</v>
      </c>
      <c r="B8" s="8" t="s">
        <v>190</v>
      </c>
      <c r="C8" s="7" t="s">
        <v>191</v>
      </c>
      <c r="D8" s="9"/>
      <c r="E8" s="9"/>
      <c r="F8" s="9"/>
      <c r="G8" s="9"/>
      <c r="H8" s="9"/>
      <c r="I8" s="9"/>
    </row>
    <row r="9" spans="1:9" x14ac:dyDescent="0.35">
      <c r="A9" s="7"/>
      <c r="B9" s="7"/>
      <c r="C9" s="7"/>
      <c r="D9" s="7"/>
      <c r="E9" s="7"/>
      <c r="F9" s="7"/>
      <c r="G9" s="7"/>
      <c r="H9" s="7"/>
      <c r="I9" s="7"/>
    </row>
    <row r="10" spans="1:9" x14ac:dyDescent="0.35">
      <c r="A10" s="7">
        <v>5</v>
      </c>
      <c r="B10" s="8" t="s">
        <v>192</v>
      </c>
      <c r="C10" s="7">
        <v>2</v>
      </c>
      <c r="D10" s="9"/>
      <c r="E10" s="9"/>
      <c r="F10" s="9"/>
      <c r="G10" s="9"/>
      <c r="H10" s="9"/>
      <c r="I10" s="9"/>
    </row>
    <row r="11" spans="1:9" x14ac:dyDescent="0.35">
      <c r="A11" s="7"/>
      <c r="B11" s="13"/>
      <c r="C11" s="7"/>
      <c r="D11" s="7"/>
      <c r="E11" s="7"/>
      <c r="F11" s="7"/>
      <c r="G11" s="7"/>
      <c r="H11" s="7"/>
      <c r="I11" s="7"/>
    </row>
    <row r="12" spans="1:9" x14ac:dyDescent="0.35">
      <c r="A12" s="7">
        <v>6</v>
      </c>
      <c r="B12" s="8" t="s">
        <v>193</v>
      </c>
      <c r="C12" s="7"/>
      <c r="D12" s="9"/>
      <c r="E12" s="9"/>
      <c r="F12" s="9"/>
      <c r="G12" s="9"/>
      <c r="H12" s="9"/>
      <c r="I12" s="9"/>
    </row>
    <row r="13" spans="1:9" x14ac:dyDescent="0.35">
      <c r="A13" s="7"/>
      <c r="B13" s="9" t="s">
        <v>194</v>
      </c>
      <c r="C13" s="7"/>
      <c r="D13" s="9"/>
      <c r="E13" s="9"/>
      <c r="F13" s="9"/>
      <c r="G13" s="9"/>
      <c r="H13" s="9"/>
      <c r="I13" s="9"/>
    </row>
    <row r="14" spans="1:9" x14ac:dyDescent="0.35">
      <c r="A14" s="7"/>
      <c r="B14" s="9" t="s">
        <v>195</v>
      </c>
      <c r="C14" s="7"/>
      <c r="D14" s="9"/>
      <c r="E14" s="9"/>
      <c r="F14" s="9"/>
      <c r="G14" s="9"/>
      <c r="H14" s="9"/>
      <c r="I14" s="9"/>
    </row>
    <row r="15" spans="1:9" x14ac:dyDescent="0.35">
      <c r="A15" s="7"/>
      <c r="B15" s="9" t="s">
        <v>196</v>
      </c>
      <c r="C15" s="7"/>
      <c r="D15" s="9"/>
      <c r="E15" s="9"/>
      <c r="F15" s="9"/>
      <c r="G15" s="9"/>
      <c r="H15" s="9"/>
      <c r="I15" s="9"/>
    </row>
    <row r="16" spans="1:9" x14ac:dyDescent="0.35">
      <c r="A16" s="7"/>
      <c r="B16" s="9" t="s">
        <v>197</v>
      </c>
      <c r="C16" s="7"/>
      <c r="D16" s="9"/>
      <c r="E16" s="9"/>
      <c r="F16" s="9"/>
      <c r="G16" s="9"/>
      <c r="H16" s="9"/>
      <c r="I16" s="9"/>
    </row>
    <row r="17" spans="1:9" x14ac:dyDescent="0.35">
      <c r="A17" s="7"/>
      <c r="B17" s="9" t="s">
        <v>198</v>
      </c>
      <c r="C17" s="7"/>
      <c r="D17" s="9"/>
      <c r="E17" s="9"/>
      <c r="F17" s="9"/>
      <c r="G17" s="9"/>
      <c r="H17" s="9"/>
      <c r="I17" s="9"/>
    </row>
    <row r="18" spans="1:9" x14ac:dyDescent="0.35">
      <c r="A18" s="7"/>
      <c r="B18" s="9" t="s">
        <v>199</v>
      </c>
      <c r="C18" s="7"/>
      <c r="D18" s="9"/>
      <c r="E18" s="9"/>
      <c r="F18" s="9"/>
      <c r="G18" s="9"/>
      <c r="H18" s="9"/>
      <c r="I18" s="9"/>
    </row>
    <row r="19" spans="1:9" x14ac:dyDescent="0.35">
      <c r="A19" s="7"/>
      <c r="B19" s="9" t="s">
        <v>200</v>
      </c>
      <c r="C19" s="7"/>
      <c r="D19" s="9"/>
      <c r="E19" s="9"/>
      <c r="F19" s="9"/>
      <c r="G19" s="9"/>
      <c r="H19" s="9"/>
      <c r="I19" s="9"/>
    </row>
    <row r="20" spans="1:9" x14ac:dyDescent="0.35">
      <c r="A20" s="7"/>
      <c r="B20" s="9"/>
      <c r="C20" s="7"/>
      <c r="D20" s="9"/>
      <c r="E20" s="9"/>
      <c r="F20" s="9"/>
      <c r="G20" s="9"/>
      <c r="H20" s="9"/>
      <c r="I20" s="9"/>
    </row>
    <row r="21" spans="1:9" x14ac:dyDescent="0.35">
      <c r="A21" s="7">
        <v>7</v>
      </c>
      <c r="B21" s="8" t="s">
        <v>201</v>
      </c>
      <c r="C21" s="7"/>
      <c r="D21" s="7"/>
      <c r="E21" s="7"/>
      <c r="F21" s="7"/>
      <c r="G21" s="7"/>
      <c r="H21" s="7"/>
      <c r="I21" s="7"/>
    </row>
    <row r="22" spans="1:9" x14ac:dyDescent="0.35">
      <c r="A22" s="7"/>
      <c r="B22" s="8"/>
      <c r="C22" s="7"/>
      <c r="D22" s="7"/>
      <c r="E22" s="7"/>
      <c r="F22" s="7"/>
      <c r="G22" s="7"/>
      <c r="H22" s="7"/>
      <c r="I22" s="7"/>
    </row>
    <row r="23" spans="1:9" x14ac:dyDescent="0.35">
      <c r="A23" s="14">
        <v>8</v>
      </c>
      <c r="B23" s="8" t="s">
        <v>202</v>
      </c>
      <c r="C23" s="14"/>
      <c r="D23" s="14"/>
      <c r="E23" s="14"/>
      <c r="F23" s="14"/>
      <c r="G23" s="14"/>
      <c r="H23" s="14"/>
      <c r="I23" s="14"/>
    </row>
  </sheetData>
  <pageMargins left="0.69930555555555596" right="0.69930555555555596" top="0.75" bottom="0.75" header="0.51041666666666696" footer="0.51041666666666696"/>
  <pageSetup firstPageNumber="0" orientation="portrait" useFirstPageNumber="1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zoomScaleSheetLayoutView="100" workbookViewId="0">
      <selection activeCell="D12" sqref="D12"/>
    </sheetView>
  </sheetViews>
  <sheetFormatPr defaultColWidth="8.6328125" defaultRowHeight="14.5" x14ac:dyDescent="0.35"/>
  <cols>
    <col min="1" max="1" width="8.6328125" bestFit="1" customWidth="1"/>
    <col min="2" max="2" width="42.453125" bestFit="1" customWidth="1"/>
    <col min="3" max="3" width="8.6328125" bestFit="1" customWidth="1"/>
    <col min="4" max="4" width="37.54296875" bestFit="1" customWidth="1"/>
    <col min="5" max="5" width="8.6328125" style="6" bestFit="1"/>
    <col min="6" max="16384" width="8.6328125" style="6"/>
  </cols>
  <sheetData>
    <row r="1" spans="1:4" ht="15" customHeight="1" x14ac:dyDescent="0.35">
      <c r="A1" s="216" t="s">
        <v>203</v>
      </c>
      <c r="B1" s="216"/>
      <c r="C1" s="216"/>
      <c r="D1" s="216"/>
    </row>
    <row r="2" spans="1:4" x14ac:dyDescent="0.35">
      <c r="A2" s="7">
        <v>1</v>
      </c>
      <c r="B2" s="8" t="s">
        <v>204</v>
      </c>
      <c r="C2" s="7"/>
      <c r="D2" s="9"/>
    </row>
    <row r="3" spans="1:4" x14ac:dyDescent="0.35">
      <c r="A3" s="7"/>
      <c r="B3" s="8"/>
      <c r="C3" s="7"/>
      <c r="D3" s="9"/>
    </row>
    <row r="4" spans="1:4" x14ac:dyDescent="0.35">
      <c r="A4" s="7"/>
      <c r="B4" s="7"/>
      <c r="C4" s="7"/>
      <c r="D4" s="7"/>
    </row>
    <row r="5" spans="1:4" x14ac:dyDescent="0.35">
      <c r="A5" s="7">
        <v>2</v>
      </c>
      <c r="B5" s="8" t="s">
        <v>205</v>
      </c>
      <c r="C5" s="7"/>
      <c r="D5" s="9" t="s">
        <v>206</v>
      </c>
    </row>
    <row r="6" spans="1:4" x14ac:dyDescent="0.35">
      <c r="A6" s="7"/>
      <c r="B6" s="8" t="s">
        <v>205</v>
      </c>
      <c r="C6" s="7"/>
      <c r="D6" s="9" t="s">
        <v>207</v>
      </c>
    </row>
    <row r="7" spans="1:4" x14ac:dyDescent="0.35">
      <c r="A7" s="7"/>
      <c r="B7" s="8"/>
      <c r="C7" s="8"/>
      <c r="D7" s="8"/>
    </row>
    <row r="8" spans="1:4" x14ac:dyDescent="0.35">
      <c r="A8" s="7">
        <v>3</v>
      </c>
      <c r="B8" s="8" t="s">
        <v>208</v>
      </c>
      <c r="C8" s="8"/>
      <c r="D8" s="8"/>
    </row>
    <row r="9" spans="1:4" x14ac:dyDescent="0.35">
      <c r="A9" s="8"/>
      <c r="B9" s="8"/>
      <c r="C9" s="8"/>
      <c r="D9" s="8"/>
    </row>
    <row r="10" spans="1:4" x14ac:dyDescent="0.35">
      <c r="A10" s="7">
        <v>4</v>
      </c>
      <c r="B10" s="8" t="s">
        <v>209</v>
      </c>
      <c r="C10" s="7"/>
      <c r="D10" s="9"/>
    </row>
    <row r="11" spans="1:4" x14ac:dyDescent="0.35">
      <c r="A11" s="7"/>
      <c r="B11" s="8" t="s">
        <v>210</v>
      </c>
      <c r="C11" s="7"/>
      <c r="D11" s="9"/>
    </row>
    <row r="12" spans="1:4" x14ac:dyDescent="0.35">
      <c r="A12" s="7"/>
      <c r="B12" s="7"/>
      <c r="C12" s="7"/>
      <c r="D12" s="7"/>
    </row>
    <row r="13" spans="1:4" ht="26" x14ac:dyDescent="0.35">
      <c r="A13" s="7">
        <v>5</v>
      </c>
      <c r="B13" s="8" t="s">
        <v>211</v>
      </c>
      <c r="C13" s="7"/>
      <c r="D13" s="9"/>
    </row>
    <row r="14" spans="1:4" x14ac:dyDescent="0.35">
      <c r="A14" s="7"/>
      <c r="B14" s="7"/>
      <c r="C14" s="7"/>
      <c r="D14" s="7"/>
    </row>
    <row r="15" spans="1:4" x14ac:dyDescent="0.35">
      <c r="A15" s="7"/>
      <c r="B15" s="8" t="s">
        <v>212</v>
      </c>
      <c r="C15" s="7"/>
      <c r="D15" s="7"/>
    </row>
    <row r="16" spans="1:4" x14ac:dyDescent="0.35">
      <c r="A16" s="7"/>
      <c r="B16" s="7"/>
      <c r="C16" s="7"/>
      <c r="D16" s="7"/>
    </row>
    <row r="17" spans="1:4" x14ac:dyDescent="0.35">
      <c r="A17" s="7">
        <v>6</v>
      </c>
      <c r="B17" s="8" t="s">
        <v>213</v>
      </c>
      <c r="C17" s="7"/>
      <c r="D17" s="9"/>
    </row>
    <row r="18" spans="1:4" x14ac:dyDescent="0.35">
      <c r="A18" s="7"/>
      <c r="B18" s="8" t="s">
        <v>214</v>
      </c>
      <c r="C18" s="7"/>
      <c r="D18" s="9"/>
    </row>
    <row r="19" spans="1:4" x14ac:dyDescent="0.35">
      <c r="A19" s="7"/>
      <c r="B19" s="8"/>
      <c r="C19" s="7"/>
      <c r="D19" s="9"/>
    </row>
    <row r="20" spans="1:4" x14ac:dyDescent="0.35">
      <c r="A20" s="7">
        <v>7</v>
      </c>
      <c r="B20" s="8" t="s">
        <v>215</v>
      </c>
      <c r="C20" s="7"/>
      <c r="D20" s="9"/>
    </row>
    <row r="21" spans="1:4" x14ac:dyDescent="0.35">
      <c r="A21" s="7"/>
      <c r="B21" s="8" t="s">
        <v>216</v>
      </c>
      <c r="C21" s="7"/>
      <c r="D21" s="7"/>
    </row>
  </sheetData>
  <mergeCells count="1">
    <mergeCell ref="A1:D1"/>
  </mergeCells>
  <pageMargins left="0.69930555555555596" right="0.69930555555555596" top="0.75" bottom="0.75" header="0.51041666666666696" footer="0.51041666666666696"/>
  <pageSetup firstPageNumber="0" orientation="portrait" useFirstPageNumber="1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3"/>
  <sheetViews>
    <sheetView zoomScaleSheetLayoutView="100" workbookViewId="0">
      <selection activeCell="E22" sqref="E22"/>
    </sheetView>
  </sheetViews>
  <sheetFormatPr defaultColWidth="11.54296875" defaultRowHeight="14.5" x14ac:dyDescent="0.35"/>
  <cols>
    <col min="1" max="1" width="18" bestFit="1" customWidth="1"/>
    <col min="2" max="2" width="17.1796875" bestFit="1" customWidth="1"/>
    <col min="3" max="3" width="20.08984375" bestFit="1" customWidth="1"/>
    <col min="4" max="4" width="23.08984375" bestFit="1" customWidth="1"/>
    <col min="5" max="5" width="11.54296875" style="1" bestFit="1" customWidth="1"/>
    <col min="6" max="6" width="13.08984375" bestFit="1" customWidth="1"/>
    <col min="7" max="7" width="15.08984375" bestFit="1" customWidth="1"/>
    <col min="8" max="8" width="15" bestFit="1" customWidth="1"/>
    <col min="9" max="9" width="17.08984375" bestFit="1" customWidth="1"/>
    <col min="10" max="10" width="11.54296875" style="1" bestFit="1"/>
    <col min="11" max="16384" width="11.54296875" style="1"/>
  </cols>
  <sheetData>
    <row r="1" spans="1:9" x14ac:dyDescent="0.35">
      <c r="A1" s="2" t="s">
        <v>217</v>
      </c>
      <c r="B1" s="2" t="s">
        <v>218</v>
      </c>
      <c r="C1" s="2" t="s">
        <v>219</v>
      </c>
      <c r="D1" s="2" t="s">
        <v>220</v>
      </c>
    </row>
    <row r="2" spans="1:9" x14ac:dyDescent="0.35">
      <c r="A2" s="3"/>
      <c r="B2" s="3"/>
      <c r="C2" s="3"/>
      <c r="D2" s="3"/>
    </row>
    <row r="3" spans="1:9" x14ac:dyDescent="0.35">
      <c r="A3" s="3"/>
      <c r="B3" s="3"/>
      <c r="C3" s="3"/>
      <c r="D3" s="3"/>
      <c r="F3" s="4" t="s">
        <v>171</v>
      </c>
    </row>
    <row r="4" spans="1:9" x14ac:dyDescent="0.35">
      <c r="A4" s="3"/>
      <c r="B4" s="3"/>
      <c r="C4" s="3"/>
      <c r="D4" s="3"/>
    </row>
    <row r="5" spans="1:9" ht="13" x14ac:dyDescent="0.35">
      <c r="A5" s="3"/>
      <c r="B5" s="3"/>
      <c r="C5" s="3"/>
      <c r="D5" s="3"/>
      <c r="F5" s="5" t="s">
        <v>217</v>
      </c>
      <c r="G5" s="5" t="s">
        <v>218</v>
      </c>
      <c r="H5" s="5" t="s">
        <v>219</v>
      </c>
      <c r="I5" s="5" t="s">
        <v>220</v>
      </c>
    </row>
    <row r="6" spans="1:9" ht="12.5" x14ac:dyDescent="0.35">
      <c r="A6" s="3"/>
      <c r="B6" s="3"/>
      <c r="C6" s="3"/>
      <c r="D6" s="3"/>
      <c r="F6" s="1" t="s">
        <v>221</v>
      </c>
      <c r="G6" s="1" t="s">
        <v>222</v>
      </c>
      <c r="H6" s="1" t="s">
        <v>223</v>
      </c>
      <c r="I6" s="1" t="s">
        <v>224</v>
      </c>
    </row>
    <row r="7" spans="1:9" ht="12.5" x14ac:dyDescent="0.35">
      <c r="A7" s="3"/>
      <c r="B7" s="3"/>
      <c r="C7" s="3"/>
      <c r="D7" s="3"/>
      <c r="F7" s="1" t="s">
        <v>221</v>
      </c>
      <c r="G7" s="1" t="s">
        <v>225</v>
      </c>
      <c r="H7" s="1" t="s">
        <v>223</v>
      </c>
      <c r="I7" s="1" t="s">
        <v>224</v>
      </c>
    </row>
    <row r="8" spans="1:9" ht="12.5" x14ac:dyDescent="0.35">
      <c r="A8" s="3"/>
      <c r="B8" s="3"/>
      <c r="C8" s="3"/>
      <c r="D8" s="3"/>
      <c r="F8" s="1" t="s">
        <v>221</v>
      </c>
      <c r="G8" s="1" t="s">
        <v>226</v>
      </c>
      <c r="H8" s="1" t="s">
        <v>223</v>
      </c>
      <c r="I8" s="1" t="s">
        <v>224</v>
      </c>
    </row>
    <row r="9" spans="1:9" x14ac:dyDescent="0.35">
      <c r="A9" s="3"/>
      <c r="B9" s="3"/>
      <c r="C9" s="3"/>
      <c r="D9" s="3"/>
    </row>
    <row r="10" spans="1:9" x14ac:dyDescent="0.35">
      <c r="A10" s="3"/>
      <c r="B10" s="3"/>
      <c r="C10" s="3"/>
      <c r="D10" s="3"/>
    </row>
    <row r="11" spans="1:9" x14ac:dyDescent="0.35">
      <c r="A11" s="3"/>
      <c r="B11" s="3"/>
      <c r="C11" s="3"/>
      <c r="D11" s="3"/>
    </row>
    <row r="12" spans="1:9" x14ac:dyDescent="0.35">
      <c r="A12" s="3"/>
      <c r="B12" s="3"/>
      <c r="C12" s="3"/>
      <c r="D12" s="3"/>
    </row>
    <row r="13" spans="1:9" x14ac:dyDescent="0.35">
      <c r="A13" s="3"/>
      <c r="B13" s="3"/>
      <c r="C13" s="3"/>
      <c r="D13" s="3"/>
    </row>
    <row r="14" spans="1:9" x14ac:dyDescent="0.35">
      <c r="A14" s="3"/>
      <c r="B14" s="3"/>
      <c r="C14" s="3"/>
      <c r="D14" s="3"/>
    </row>
    <row r="15" spans="1:9" x14ac:dyDescent="0.35">
      <c r="A15" s="3"/>
      <c r="B15" s="3"/>
      <c r="C15" s="3"/>
      <c r="D15" s="3"/>
    </row>
    <row r="16" spans="1:9" x14ac:dyDescent="0.35">
      <c r="A16" s="3"/>
      <c r="B16" s="3"/>
      <c r="C16" s="3"/>
      <c r="D16" s="3"/>
    </row>
    <row r="17" spans="1:4" x14ac:dyDescent="0.35">
      <c r="A17" s="3"/>
      <c r="B17" s="3"/>
      <c r="C17" s="3"/>
      <c r="D17" s="3"/>
    </row>
    <row r="18" spans="1:4" x14ac:dyDescent="0.35">
      <c r="A18" s="3"/>
      <c r="B18" s="3"/>
      <c r="C18" s="3"/>
      <c r="D18" s="3"/>
    </row>
    <row r="19" spans="1:4" x14ac:dyDescent="0.35">
      <c r="A19" s="3"/>
      <c r="B19" s="3"/>
      <c r="C19" s="3"/>
      <c r="D19" s="3"/>
    </row>
    <row r="20" spans="1:4" x14ac:dyDescent="0.35">
      <c r="A20" s="3"/>
      <c r="B20" s="3"/>
      <c r="C20" s="3"/>
      <c r="D20" s="3"/>
    </row>
    <row r="21" spans="1:4" x14ac:dyDescent="0.35">
      <c r="A21" s="3"/>
      <c r="B21" s="3"/>
      <c r="C21" s="3"/>
      <c r="D21" s="3"/>
    </row>
    <row r="22" spans="1:4" x14ac:dyDescent="0.35">
      <c r="A22" s="3"/>
      <c r="B22" s="3"/>
      <c r="C22" s="3"/>
      <c r="D22" s="3"/>
    </row>
    <row r="23" spans="1:4" x14ac:dyDescent="0.35">
      <c r="A23" s="3"/>
      <c r="B23" s="3"/>
      <c r="C23" s="3"/>
      <c r="D23" s="3"/>
    </row>
    <row r="24" spans="1:4" x14ac:dyDescent="0.35">
      <c r="A24" s="3"/>
      <c r="B24" s="3"/>
      <c r="C24" s="3"/>
      <c r="D24" s="3"/>
    </row>
    <row r="25" spans="1:4" x14ac:dyDescent="0.35">
      <c r="A25" s="3"/>
      <c r="B25" s="3"/>
      <c r="C25" s="3"/>
      <c r="D25" s="3"/>
    </row>
    <row r="26" spans="1:4" x14ac:dyDescent="0.35">
      <c r="A26" s="3"/>
      <c r="B26" s="3"/>
      <c r="C26" s="3"/>
      <c r="D26" s="3"/>
    </row>
    <row r="27" spans="1:4" x14ac:dyDescent="0.35">
      <c r="A27" s="3"/>
      <c r="B27" s="3"/>
      <c r="C27" s="3"/>
      <c r="D27" s="3"/>
    </row>
    <row r="28" spans="1:4" x14ac:dyDescent="0.35">
      <c r="A28" s="3"/>
      <c r="B28" s="3"/>
      <c r="C28" s="3"/>
      <c r="D28" s="3"/>
    </row>
    <row r="29" spans="1:4" x14ac:dyDescent="0.35">
      <c r="A29" s="3"/>
      <c r="B29" s="3"/>
      <c r="C29" s="3"/>
      <c r="D29" s="3"/>
    </row>
    <row r="30" spans="1:4" x14ac:dyDescent="0.35">
      <c r="A30" s="3"/>
      <c r="B30" s="3"/>
      <c r="C30" s="3"/>
      <c r="D30" s="3"/>
    </row>
    <row r="31" spans="1:4" x14ac:dyDescent="0.35">
      <c r="A31" s="3"/>
      <c r="B31" s="3"/>
      <c r="C31" s="3"/>
      <c r="D31" s="3"/>
    </row>
    <row r="32" spans="1:4" x14ac:dyDescent="0.35">
      <c r="A32" s="3"/>
      <c r="B32" s="3"/>
      <c r="C32" s="3"/>
      <c r="D32" s="3"/>
    </row>
    <row r="33" spans="1:4" x14ac:dyDescent="0.35">
      <c r="A33" s="3"/>
      <c r="B33" s="3"/>
      <c r="C33" s="3"/>
      <c r="D33" s="3"/>
    </row>
    <row r="34" spans="1:4" x14ac:dyDescent="0.35">
      <c r="A34" s="3"/>
      <c r="B34" s="3"/>
      <c r="C34" s="3"/>
      <c r="D34" s="3"/>
    </row>
    <row r="35" spans="1:4" x14ac:dyDescent="0.35">
      <c r="A35" s="3"/>
      <c r="B35" s="3"/>
      <c r="C35" s="3"/>
      <c r="D35" s="3"/>
    </row>
    <row r="36" spans="1:4" x14ac:dyDescent="0.35">
      <c r="A36" s="3"/>
      <c r="B36" s="3"/>
      <c r="C36" s="3"/>
      <c r="D36" s="3"/>
    </row>
    <row r="37" spans="1:4" x14ac:dyDescent="0.35">
      <c r="A37" s="3"/>
      <c r="B37" s="3"/>
      <c r="C37" s="3"/>
      <c r="D37" s="3"/>
    </row>
    <row r="38" spans="1:4" x14ac:dyDescent="0.35">
      <c r="A38" s="3"/>
      <c r="B38" s="3"/>
      <c r="C38" s="3"/>
      <c r="D38" s="3"/>
    </row>
    <row r="39" spans="1:4" x14ac:dyDescent="0.35">
      <c r="A39" s="3"/>
      <c r="B39" s="3"/>
      <c r="C39" s="3"/>
      <c r="D39" s="3"/>
    </row>
    <row r="40" spans="1:4" x14ac:dyDescent="0.35">
      <c r="A40" s="3"/>
      <c r="B40" s="3"/>
      <c r="C40" s="3"/>
      <c r="D40" s="3"/>
    </row>
    <row r="41" spans="1:4" x14ac:dyDescent="0.35">
      <c r="A41" s="3"/>
      <c r="B41" s="3"/>
      <c r="C41" s="3"/>
      <c r="D41" s="3"/>
    </row>
    <row r="42" spans="1:4" x14ac:dyDescent="0.35">
      <c r="A42" s="3"/>
      <c r="B42" s="3"/>
      <c r="C42" s="3"/>
      <c r="D42" s="3"/>
    </row>
    <row r="43" spans="1:4" x14ac:dyDescent="0.35">
      <c r="A43" s="3"/>
      <c r="B43" s="3"/>
      <c r="C43" s="3"/>
      <c r="D43" s="3"/>
    </row>
  </sheetData>
  <pageMargins left="0.78749999999999998" right="0.78749999999999998" top="1.02430555555556" bottom="1.02430555555556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8050-94C8-49F4-B4A3-D72DCAE61BAE}">
  <sheetPr>
    <tabColor rgb="FF00B050"/>
  </sheetPr>
  <dimension ref="B3"/>
  <sheetViews>
    <sheetView workbookViewId="0">
      <selection activeCell="F14" sqref="F14"/>
    </sheetView>
  </sheetViews>
  <sheetFormatPr defaultRowHeight="14.5" x14ac:dyDescent="0.35"/>
  <cols>
    <col min="2" max="2" width="14.6328125" customWidth="1"/>
    <col min="3" max="3" width="49.54296875" customWidth="1"/>
  </cols>
  <sheetData>
    <row r="3" spans="2:2" ht="120" customHeight="1" x14ac:dyDescent="0.35">
      <c r="B3" s="55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Q13"/>
  <sheetViews>
    <sheetView zoomScale="80" zoomScaleNormal="80" zoomScaleSheetLayoutView="100" workbookViewId="0">
      <selection activeCell="F7" sqref="F7"/>
    </sheetView>
  </sheetViews>
  <sheetFormatPr defaultRowHeight="14.5" x14ac:dyDescent="0.35"/>
  <cols>
    <col min="1" max="1" width="41.6328125" customWidth="1"/>
    <col min="2" max="2" width="20.08984375" bestFit="1" customWidth="1"/>
    <col min="3" max="4" width="16.08984375" customWidth="1"/>
    <col min="5" max="5" width="16.08984375" hidden="1" customWidth="1"/>
    <col min="6" max="6" width="42.81640625" bestFit="1" customWidth="1"/>
    <col min="7" max="7" width="14.6328125" bestFit="1" customWidth="1"/>
    <col min="8" max="8" width="13.54296875" customWidth="1"/>
    <col min="9" max="9" width="6.6328125" customWidth="1"/>
    <col min="10" max="10" width="20.08984375" bestFit="1" customWidth="1"/>
    <col min="11" max="11" width="31.6328125" bestFit="1" customWidth="1"/>
    <col min="12" max="12" width="1.54296875" customWidth="1"/>
    <col min="13" max="14" width="10.08984375" customWidth="1"/>
    <col min="15" max="15" width="15.453125" customWidth="1"/>
    <col min="17" max="17" width="6.08984375" customWidth="1"/>
  </cols>
  <sheetData>
    <row r="1" spans="1:17" ht="16.5" thickTop="1" thickBot="1" x14ac:dyDescent="0.4">
      <c r="A1" s="204" t="s">
        <v>20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M1" s="205" t="s">
        <v>21</v>
      </c>
      <c r="N1" s="205"/>
      <c r="O1" s="205"/>
      <c r="Q1" s="16" t="s">
        <v>22</v>
      </c>
    </row>
    <row r="2" spans="1:17" ht="47.5" thickTop="1" thickBot="1" x14ac:dyDescent="0.4">
      <c r="A2" s="97" t="s">
        <v>23</v>
      </c>
      <c r="B2" s="97" t="s">
        <v>24</v>
      </c>
      <c r="C2" s="97" t="s">
        <v>25</v>
      </c>
      <c r="D2" s="97" t="s">
        <v>26</v>
      </c>
      <c r="E2" s="97" t="s">
        <v>27</v>
      </c>
      <c r="F2" s="97" t="s">
        <v>28</v>
      </c>
      <c r="G2" s="97" t="s">
        <v>29</v>
      </c>
      <c r="H2" s="97" t="s">
        <v>30</v>
      </c>
      <c r="I2" s="97" t="s">
        <v>31</v>
      </c>
      <c r="J2" s="97" t="s">
        <v>24</v>
      </c>
      <c r="K2" s="97" t="s">
        <v>32</v>
      </c>
      <c r="M2" s="43" t="s">
        <v>33</v>
      </c>
      <c r="N2" s="43" t="s">
        <v>34</v>
      </c>
      <c r="O2" s="43" t="s">
        <v>35</v>
      </c>
    </row>
    <row r="3" spans="1:17" ht="15.5" thickTop="1" thickBot="1" x14ac:dyDescent="0.4">
      <c r="A3" s="98" t="s">
        <v>573</v>
      </c>
      <c r="B3" s="98" t="s">
        <v>578</v>
      </c>
      <c r="C3" s="98" t="s">
        <v>600</v>
      </c>
      <c r="D3" s="98">
        <v>71</v>
      </c>
      <c r="E3" s="98"/>
      <c r="F3" s="99" t="s">
        <v>582</v>
      </c>
      <c r="G3" s="98" t="s">
        <v>583</v>
      </c>
      <c r="H3" s="98" t="s">
        <v>577</v>
      </c>
      <c r="I3" s="98">
        <v>17492</v>
      </c>
      <c r="J3" s="98" t="s">
        <v>578</v>
      </c>
      <c r="K3" s="100" t="s">
        <v>584</v>
      </c>
      <c r="M3" s="67" t="s">
        <v>585</v>
      </c>
      <c r="N3" s="84">
        <v>35855</v>
      </c>
      <c r="O3" s="84">
        <v>45261</v>
      </c>
    </row>
    <row r="4" spans="1:17" ht="30" thickTop="1" thickBot="1" x14ac:dyDescent="0.4">
      <c r="A4" s="98" t="s">
        <v>1529</v>
      </c>
      <c r="B4" s="98" t="s">
        <v>2157</v>
      </c>
      <c r="C4" s="98" t="s">
        <v>2153</v>
      </c>
      <c r="D4" s="98">
        <v>9</v>
      </c>
      <c r="E4" s="98"/>
      <c r="F4" s="99" t="s">
        <v>2158</v>
      </c>
      <c r="G4" s="101" t="s">
        <v>1613</v>
      </c>
      <c r="H4" s="101" t="s">
        <v>1613</v>
      </c>
      <c r="I4" s="101" t="s">
        <v>2088</v>
      </c>
      <c r="J4" s="98" t="s">
        <v>2157</v>
      </c>
      <c r="K4" s="100"/>
      <c r="M4" s="67"/>
      <c r="N4" s="84"/>
      <c r="O4" s="84"/>
    </row>
    <row r="5" spans="1:17" ht="30" thickTop="1" thickBot="1" x14ac:dyDescent="0.4">
      <c r="A5" s="98" t="s">
        <v>1528</v>
      </c>
      <c r="B5" s="98" t="s">
        <v>2157</v>
      </c>
      <c r="C5" s="98" t="s">
        <v>600</v>
      </c>
      <c r="D5" s="98">
        <v>13</v>
      </c>
      <c r="E5" s="98"/>
      <c r="F5" s="99" t="s">
        <v>2159</v>
      </c>
      <c r="G5" s="101" t="s">
        <v>2163</v>
      </c>
      <c r="H5" s="101" t="s">
        <v>2163</v>
      </c>
      <c r="I5" s="101" t="s">
        <v>2088</v>
      </c>
      <c r="J5" s="98" t="s">
        <v>2157</v>
      </c>
      <c r="K5" s="100"/>
      <c r="M5" s="67"/>
      <c r="N5" s="84"/>
      <c r="O5" s="84"/>
    </row>
    <row r="6" spans="1:17" ht="30" thickTop="1" thickBot="1" x14ac:dyDescent="0.4">
      <c r="A6" s="98" t="s">
        <v>1527</v>
      </c>
      <c r="B6" s="98" t="s">
        <v>1624</v>
      </c>
      <c r="C6" s="98" t="s">
        <v>2153</v>
      </c>
      <c r="D6" s="98">
        <v>1</v>
      </c>
      <c r="E6" s="98"/>
      <c r="F6" s="99" t="s">
        <v>2160</v>
      </c>
      <c r="G6" s="102" t="s">
        <v>1621</v>
      </c>
      <c r="H6" s="102" t="s">
        <v>1621</v>
      </c>
      <c r="I6" s="101">
        <v>686</v>
      </c>
      <c r="J6" s="98" t="s">
        <v>1624</v>
      </c>
      <c r="K6" s="100"/>
      <c r="M6" s="67"/>
      <c r="N6" s="84"/>
      <c r="O6" s="84"/>
    </row>
    <row r="7" spans="1:17" ht="30" thickTop="1" thickBot="1" x14ac:dyDescent="0.4">
      <c r="A7" s="98" t="s">
        <v>1526</v>
      </c>
      <c r="B7" s="98" t="s">
        <v>578</v>
      </c>
      <c r="C7" s="98" t="s">
        <v>2153</v>
      </c>
      <c r="D7" s="98">
        <v>2</v>
      </c>
      <c r="E7" s="98"/>
      <c r="F7" s="99" t="s">
        <v>2161</v>
      </c>
      <c r="G7" s="101" t="s">
        <v>1618</v>
      </c>
      <c r="H7" s="101" t="s">
        <v>1618</v>
      </c>
      <c r="I7" s="102" t="s">
        <v>2164</v>
      </c>
      <c r="J7" s="98" t="s">
        <v>578</v>
      </c>
      <c r="K7" s="100"/>
      <c r="M7" s="67"/>
      <c r="N7" s="84"/>
      <c r="O7" s="84"/>
    </row>
    <row r="8" spans="1:17" ht="44.5" thickTop="1" thickBot="1" x14ac:dyDescent="0.4">
      <c r="A8" s="98" t="s">
        <v>1525</v>
      </c>
      <c r="B8" s="98" t="s">
        <v>1616</v>
      </c>
      <c r="C8" s="98" t="s">
        <v>2153</v>
      </c>
      <c r="D8" s="98">
        <v>1</v>
      </c>
      <c r="E8" s="98"/>
      <c r="F8" s="99" t="s">
        <v>2162</v>
      </c>
      <c r="G8" s="103" t="s">
        <v>1620</v>
      </c>
      <c r="H8" s="103" t="s">
        <v>1620</v>
      </c>
      <c r="I8" s="103"/>
      <c r="J8" s="98" t="s">
        <v>1616</v>
      </c>
      <c r="K8" s="100"/>
      <c r="M8" s="67"/>
      <c r="N8" s="84"/>
      <c r="O8" s="84"/>
    </row>
    <row r="9" spans="1:17" ht="30" thickTop="1" thickBot="1" x14ac:dyDescent="0.4">
      <c r="A9" s="98" t="s">
        <v>2110</v>
      </c>
      <c r="B9" s="98" t="s">
        <v>2044</v>
      </c>
      <c r="C9" s="98" t="s">
        <v>2153</v>
      </c>
      <c r="D9" s="98">
        <v>23</v>
      </c>
      <c r="E9" s="98"/>
      <c r="F9" s="99" t="s">
        <v>2165</v>
      </c>
      <c r="G9" s="103" t="s">
        <v>2117</v>
      </c>
      <c r="H9" s="103" t="s">
        <v>2044</v>
      </c>
      <c r="I9" s="103"/>
      <c r="J9" s="98" t="s">
        <v>2044</v>
      </c>
      <c r="K9" s="100"/>
      <c r="M9" s="67"/>
      <c r="N9" s="84"/>
      <c r="O9" s="84"/>
    </row>
    <row r="10" spans="1:17" ht="15.5" thickTop="1" thickBot="1" x14ac:dyDescent="0.4">
      <c r="A10" s="98" t="s">
        <v>2152</v>
      </c>
      <c r="B10" s="98" t="s">
        <v>1112</v>
      </c>
      <c r="C10" s="98" t="s">
        <v>2153</v>
      </c>
      <c r="D10" s="98">
        <v>23</v>
      </c>
      <c r="E10" s="98"/>
      <c r="F10" s="99" t="s">
        <v>2151</v>
      </c>
      <c r="G10" s="98" t="s">
        <v>2154</v>
      </c>
      <c r="H10" s="98" t="s">
        <v>2116</v>
      </c>
      <c r="I10" s="98"/>
      <c r="J10" s="98" t="s">
        <v>1112</v>
      </c>
      <c r="K10" s="98"/>
    </row>
    <row r="11" spans="1:17" ht="15.5" thickTop="1" thickBot="1" x14ac:dyDescent="0.4">
      <c r="A11" s="98" t="s">
        <v>2155</v>
      </c>
      <c r="B11" s="98" t="s">
        <v>2156</v>
      </c>
      <c r="C11" s="98" t="s">
        <v>2153</v>
      </c>
      <c r="D11" s="98">
        <v>4</v>
      </c>
      <c r="E11" s="98"/>
      <c r="F11" s="99" t="s">
        <v>2151</v>
      </c>
      <c r="G11" s="98" t="s">
        <v>2154</v>
      </c>
      <c r="H11" s="98" t="s">
        <v>2116</v>
      </c>
      <c r="I11" s="98"/>
      <c r="J11" s="98" t="s">
        <v>1112</v>
      </c>
      <c r="K11" s="98"/>
    </row>
    <row r="12" spans="1:17" ht="15" thickTop="1" x14ac:dyDescent="0.35">
      <c r="A12" t="s">
        <v>36</v>
      </c>
    </row>
    <row r="13" spans="1:17" x14ac:dyDescent="0.35">
      <c r="A13" t="s">
        <v>37</v>
      </c>
    </row>
  </sheetData>
  <mergeCells count="2">
    <mergeCell ref="A1:K1"/>
    <mergeCell ref="M1:O1"/>
  </mergeCells>
  <hyperlinks>
    <hyperlink ref="Q1" location="Prerequisite!A1" display="Back" xr:uid="{00000000-0004-0000-0100-000000000000}"/>
    <hyperlink ref="K3" r:id="rId1" xr:uid="{15017313-CA57-4C79-BDCB-7CCADABA2BA5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K46"/>
  <sheetViews>
    <sheetView zoomScaleSheetLayoutView="100" workbookViewId="0">
      <selection activeCell="K21" sqref="K21"/>
    </sheetView>
  </sheetViews>
  <sheetFormatPr defaultColWidth="9.08984375" defaultRowHeight="15.5" x14ac:dyDescent="0.35"/>
  <cols>
    <col min="1" max="1" width="49.453125" style="34" customWidth="1"/>
    <col min="2" max="2" width="30.08984375" style="34" bestFit="1" customWidth="1"/>
    <col min="3" max="3" width="27" style="34" bestFit="1" customWidth="1"/>
    <col min="4" max="4" width="9" style="34" hidden="1" customWidth="1"/>
    <col min="5" max="5" width="18.6328125" style="34" hidden="1" customWidth="1"/>
    <col min="6" max="6" width="12.1796875" style="35" bestFit="1" customWidth="1"/>
    <col min="7" max="8" width="17.81640625" style="36" bestFit="1" customWidth="1"/>
    <col min="9" max="9" width="18.81640625" style="36" bestFit="1" customWidth="1"/>
    <col min="10" max="10" width="30.54296875" style="36" bestFit="1" customWidth="1"/>
    <col min="11" max="14" width="18.81640625" style="36" bestFit="1" customWidth="1"/>
    <col min="15" max="15" width="9.08984375" style="36" bestFit="1"/>
    <col min="16" max="16384" width="9.08984375" style="36"/>
  </cols>
  <sheetData>
    <row r="1" spans="1:11" x14ac:dyDescent="0.35">
      <c r="A1" s="206" t="s">
        <v>38</v>
      </c>
      <c r="B1" s="206"/>
      <c r="C1" s="206"/>
      <c r="H1" s="16" t="s">
        <v>22</v>
      </c>
    </row>
    <row r="2" spans="1:11" x14ac:dyDescent="0.35">
      <c r="A2" s="37" t="s">
        <v>15</v>
      </c>
    </row>
    <row r="3" spans="1:11" x14ac:dyDescent="0.35">
      <c r="A3" s="37" t="s">
        <v>39</v>
      </c>
    </row>
    <row r="4" spans="1:11" x14ac:dyDescent="0.35">
      <c r="J4" s="54" t="s">
        <v>245</v>
      </c>
    </row>
    <row r="5" spans="1:11" x14ac:dyDescent="0.35">
      <c r="A5" s="38" t="s">
        <v>40</v>
      </c>
      <c r="B5" s="38" t="s">
        <v>41</v>
      </c>
      <c r="C5" s="38" t="s">
        <v>42</v>
      </c>
      <c r="J5" s="85" t="s">
        <v>43</v>
      </c>
      <c r="K5" s="36" t="s">
        <v>574</v>
      </c>
    </row>
    <row r="6" spans="1:11" x14ac:dyDescent="0.35">
      <c r="A6" s="52" t="s">
        <v>44</v>
      </c>
      <c r="B6" s="40">
        <v>1</v>
      </c>
      <c r="C6" s="41" t="s">
        <v>573</v>
      </c>
      <c r="D6" s="42">
        <f>IF(B6&gt;0,COUNTIF(B6:B13,B6),0)</f>
        <v>1</v>
      </c>
      <c r="E6" s="39" t="str">
        <f>A6</f>
        <v>Company</v>
      </c>
      <c r="J6" s="85" t="s">
        <v>45</v>
      </c>
    </row>
    <row r="7" spans="1:11" x14ac:dyDescent="0.35">
      <c r="A7" s="52" t="s">
        <v>43</v>
      </c>
      <c r="B7" s="40">
        <v>2</v>
      </c>
      <c r="C7" s="41" t="s">
        <v>574</v>
      </c>
      <c r="D7" s="42">
        <f>IF(B7&gt;0,COUNTIF(B6:B13,B7),0)</f>
        <v>1</v>
      </c>
      <c r="E7" s="39" t="str">
        <f t="shared" ref="E7" si="0">A7</f>
        <v>Legal Entity</v>
      </c>
      <c r="J7" s="85" t="s">
        <v>47</v>
      </c>
    </row>
    <row r="8" spans="1:11" x14ac:dyDescent="0.35">
      <c r="A8" s="52" t="s">
        <v>62</v>
      </c>
      <c r="B8" s="40">
        <v>3</v>
      </c>
      <c r="C8" s="41" t="s">
        <v>569</v>
      </c>
      <c r="D8" s="42">
        <f>IF(B8&gt;0,COUNTIF(B6:B13,B8),0)</f>
        <v>1</v>
      </c>
      <c r="E8" s="39" t="str">
        <f>A9</f>
        <v>Department</v>
      </c>
      <c r="J8" s="52" t="s">
        <v>49</v>
      </c>
    </row>
    <row r="9" spans="1:11" x14ac:dyDescent="0.35">
      <c r="A9" s="52" t="s">
        <v>48</v>
      </c>
      <c r="B9" s="40">
        <v>4</v>
      </c>
      <c r="C9" s="41" t="s">
        <v>575</v>
      </c>
      <c r="D9" s="42">
        <f>IF(B9&gt;0,COUNTIF(B6:B13,B9),0)</f>
        <v>1</v>
      </c>
      <c r="E9" s="39" t="str">
        <f>A11</f>
        <v>Work Location</v>
      </c>
      <c r="G9" s="72"/>
      <c r="J9" s="52" t="s">
        <v>51</v>
      </c>
    </row>
    <row r="10" spans="1:11" x14ac:dyDescent="0.35">
      <c r="A10" s="52" t="s">
        <v>52</v>
      </c>
      <c r="B10" s="40">
        <v>5</v>
      </c>
      <c r="C10" s="41" t="s">
        <v>576</v>
      </c>
      <c r="D10" s="42">
        <f>IF(B10&gt;0,COUNTIF(B7:B13,B10),0)</f>
        <v>1</v>
      </c>
      <c r="E10" s="39" t="e">
        <f>#REF!</f>
        <v>#REF!</v>
      </c>
      <c r="G10" s="69"/>
      <c r="J10" s="85" t="s">
        <v>52</v>
      </c>
    </row>
    <row r="11" spans="1:11" x14ac:dyDescent="0.35">
      <c r="A11" s="56" t="s">
        <v>262</v>
      </c>
      <c r="B11" s="40">
        <v>6</v>
      </c>
      <c r="C11" s="41" t="s">
        <v>577</v>
      </c>
      <c r="D11" s="42">
        <f>IF(B11&gt;0,COUNTIF(B8:B13,B11),0)</f>
        <v>1</v>
      </c>
      <c r="E11" s="39" t="str">
        <f>A13</f>
        <v>Cost Center</v>
      </c>
      <c r="G11" s="69"/>
      <c r="J11" s="52" t="s">
        <v>54</v>
      </c>
    </row>
    <row r="12" spans="1:11" x14ac:dyDescent="0.35">
      <c r="A12" s="56" t="s">
        <v>274</v>
      </c>
      <c r="B12" s="40">
        <v>7</v>
      </c>
      <c r="C12" s="41" t="s">
        <v>578</v>
      </c>
      <c r="D12" s="42">
        <f>IF(B12&gt;0,COUNTIF(B6:B13,B12),0)</f>
        <v>1</v>
      </c>
      <c r="E12" s="39" t="str">
        <f>A14</f>
        <v>Job Role</v>
      </c>
      <c r="G12" s="70"/>
      <c r="J12" s="85" t="s">
        <v>55</v>
      </c>
    </row>
    <row r="13" spans="1:11" x14ac:dyDescent="0.35">
      <c r="A13" s="56" t="s">
        <v>56</v>
      </c>
      <c r="B13" s="40">
        <v>8</v>
      </c>
      <c r="C13" s="41" t="s">
        <v>579</v>
      </c>
      <c r="D13" s="42">
        <f>IF(B13&gt;0,COUNTIF(B6:B13,B13),0)</f>
        <v>1</v>
      </c>
      <c r="E13" s="39">
        <f>A18</f>
        <v>0</v>
      </c>
      <c r="J13" s="85" t="s">
        <v>57</v>
      </c>
    </row>
    <row r="14" spans="1:11" x14ac:dyDescent="0.35">
      <c r="A14" s="69" t="s">
        <v>524</v>
      </c>
      <c r="B14" s="40">
        <v>9</v>
      </c>
      <c r="C14" s="41" t="s">
        <v>580</v>
      </c>
      <c r="J14" s="85" t="s">
        <v>44</v>
      </c>
    </row>
    <row r="15" spans="1:11" x14ac:dyDescent="0.35">
      <c r="A15" s="70" t="s">
        <v>525</v>
      </c>
      <c r="B15" s="40">
        <v>10</v>
      </c>
      <c r="C15" s="41" t="s">
        <v>581</v>
      </c>
      <c r="J15" s="52" t="s">
        <v>58</v>
      </c>
    </row>
    <row r="16" spans="1:11" x14ac:dyDescent="0.35">
      <c r="A16" s="71"/>
      <c r="B16" s="40"/>
      <c r="C16" s="41"/>
      <c r="J16" s="53" t="s">
        <v>53</v>
      </c>
    </row>
    <row r="17" spans="1:11" x14ac:dyDescent="0.35">
      <c r="A17" s="71"/>
      <c r="B17" s="40"/>
      <c r="C17" s="41"/>
      <c r="J17" s="85" t="s">
        <v>59</v>
      </c>
    </row>
    <row r="18" spans="1:11" x14ac:dyDescent="0.35">
      <c r="A18" s="39"/>
      <c r="B18" s="40"/>
      <c r="C18" s="41"/>
      <c r="J18" s="85" t="s">
        <v>48</v>
      </c>
      <c r="K18" s="36" t="s">
        <v>602</v>
      </c>
    </row>
    <row r="19" spans="1:11" x14ac:dyDescent="0.35">
      <c r="J19" s="85" t="s">
        <v>46</v>
      </c>
      <c r="K19" s="36" t="s">
        <v>601</v>
      </c>
    </row>
    <row r="20" spans="1:11" x14ac:dyDescent="0.35">
      <c r="J20" s="85" t="s">
        <v>60</v>
      </c>
      <c r="K20" s="36" t="s">
        <v>603</v>
      </c>
    </row>
    <row r="21" spans="1:11" x14ac:dyDescent="0.35">
      <c r="J21" s="85" t="s">
        <v>61</v>
      </c>
    </row>
    <row r="22" spans="1:11" x14ac:dyDescent="0.35">
      <c r="J22" s="85" t="s">
        <v>50</v>
      </c>
    </row>
    <row r="23" spans="1:11" x14ac:dyDescent="0.35">
      <c r="A23" s="37"/>
      <c r="F23" s="207"/>
      <c r="G23" s="207"/>
      <c r="J23" s="52" t="s">
        <v>62</v>
      </c>
    </row>
    <row r="24" spans="1:11" x14ac:dyDescent="0.35">
      <c r="J24" s="86" t="s">
        <v>56</v>
      </c>
    </row>
    <row r="25" spans="1:11" x14ac:dyDescent="0.35">
      <c r="A25" s="57"/>
      <c r="B25" s="57"/>
      <c r="G25" s="59"/>
    </row>
    <row r="26" spans="1:11" x14ac:dyDescent="0.35">
      <c r="A26" s="57"/>
      <c r="B26" s="57"/>
      <c r="G26" s="59"/>
    </row>
    <row r="27" spans="1:11" x14ac:dyDescent="0.35">
      <c r="A27" s="57"/>
      <c r="B27" s="60"/>
      <c r="G27" s="59"/>
    </row>
    <row r="28" spans="1:11" x14ac:dyDescent="0.35">
      <c r="A28" s="57"/>
      <c r="B28" s="57"/>
      <c r="G28" s="59"/>
    </row>
    <row r="29" spans="1:11" x14ac:dyDescent="0.35">
      <c r="A29" s="57"/>
      <c r="B29" s="60"/>
      <c r="G29" s="59"/>
    </row>
    <row r="30" spans="1:11" x14ac:dyDescent="0.35">
      <c r="A30" s="58"/>
      <c r="B30" s="57"/>
      <c r="G30" s="59"/>
    </row>
    <row r="31" spans="1:11" x14ac:dyDescent="0.35">
      <c r="A31" s="58"/>
      <c r="B31" s="57"/>
      <c r="G31" s="59"/>
    </row>
    <row r="32" spans="1:11" x14ac:dyDescent="0.35">
      <c r="A32" s="58"/>
      <c r="B32" s="57"/>
      <c r="G32" s="59"/>
    </row>
    <row r="33" spans="1:7" x14ac:dyDescent="0.35">
      <c r="G33" s="59"/>
    </row>
    <row r="34" spans="1:7" x14ac:dyDescent="0.35">
      <c r="G34" s="59"/>
    </row>
    <row r="36" spans="1:7" x14ac:dyDescent="0.35">
      <c r="A36" s="37"/>
    </row>
    <row r="37" spans="1:7" x14ac:dyDescent="0.35">
      <c r="A37" s="57"/>
      <c r="B37" s="60"/>
    </row>
    <row r="38" spans="1:7" x14ac:dyDescent="0.35">
      <c r="A38" s="57"/>
      <c r="B38" s="60"/>
    </row>
    <row r="39" spans="1:7" x14ac:dyDescent="0.35">
      <c r="A39" s="57"/>
      <c r="B39" s="60"/>
    </row>
    <row r="40" spans="1:7" x14ac:dyDescent="0.35">
      <c r="A40" s="57"/>
      <c r="B40" s="60"/>
    </row>
    <row r="41" spans="1:7" x14ac:dyDescent="0.35">
      <c r="A41" s="57"/>
      <c r="B41" s="60"/>
    </row>
    <row r="42" spans="1:7" x14ac:dyDescent="0.35">
      <c r="A42" s="57"/>
      <c r="B42" s="60"/>
    </row>
    <row r="43" spans="1:7" x14ac:dyDescent="0.35">
      <c r="A43" s="57"/>
      <c r="B43" s="60"/>
    </row>
    <row r="44" spans="1:7" x14ac:dyDescent="0.35">
      <c r="A44" s="57"/>
      <c r="B44" s="60"/>
    </row>
    <row r="45" spans="1:7" x14ac:dyDescent="0.35">
      <c r="A45" s="57"/>
      <c r="B45" s="60"/>
    </row>
    <row r="46" spans="1:7" x14ac:dyDescent="0.35">
      <c r="A46" s="57"/>
      <c r="B46" s="60"/>
    </row>
  </sheetData>
  <mergeCells count="2">
    <mergeCell ref="A1:C1"/>
    <mergeCell ref="F23:G23"/>
  </mergeCells>
  <dataValidations count="1">
    <dataValidation type="list" allowBlank="1" showInputMessage="1" showErrorMessage="1" sqref="B6:B18" xr:uid="{00000000-0002-0000-0200-000000000000}">
      <formula1>"0,1,2,3,4,5,6,7,8,9,10,11,12,13,14,15,16,17,18,19,20"</formula1>
    </dataValidation>
  </dataValidations>
  <hyperlinks>
    <hyperlink ref="H1" location="Prerequisite!A1" display="Back" xr:uid="{00000000-0004-0000-0200-000000000000}"/>
  </hyperlinks>
  <pageMargins left="0.69930555555555596" right="0.69930555555555596" top="0.75" bottom="0.75" header="0.51041666666666696" footer="0.51041666666666696"/>
  <pageSetup firstPageNumber="0" orientation="portrait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N622"/>
  <sheetViews>
    <sheetView tabSelected="1" topLeftCell="BH1" zoomScale="90" zoomScaleNormal="90" zoomScaleSheetLayoutView="100" workbookViewId="0">
      <selection activeCell="BH1" sqref="A1:XFD1"/>
    </sheetView>
  </sheetViews>
  <sheetFormatPr defaultColWidth="9" defaultRowHeight="14.5" x14ac:dyDescent="0.35"/>
  <cols>
    <col min="1" max="1" width="13.453125" style="105" hidden="1" customWidth="1"/>
    <col min="2" max="2" width="26.08984375" style="105" bestFit="1" customWidth="1"/>
    <col min="3" max="3" width="12.26953125" style="105" hidden="1" customWidth="1"/>
    <col min="4" max="4" width="16.90625" style="105" bestFit="1" customWidth="1"/>
    <col min="5" max="5" width="14.90625" style="105" hidden="1" customWidth="1"/>
    <col min="6" max="6" width="13.81640625" style="105" bestFit="1" customWidth="1"/>
    <col min="7" max="7" width="12.81640625" style="184" hidden="1" customWidth="1"/>
    <col min="8" max="8" width="19.26953125" style="105" hidden="1" customWidth="1"/>
    <col min="9" max="9" width="21.26953125" style="105" hidden="1" customWidth="1"/>
    <col min="10" max="10" width="15" style="105" hidden="1" customWidth="1"/>
    <col min="11" max="11" width="10.08984375" style="105" hidden="1" customWidth="1"/>
    <col min="12" max="12" width="30.453125" style="105" hidden="1" customWidth="1"/>
    <col min="13" max="13" width="13.08984375" style="105" hidden="1" customWidth="1"/>
    <col min="14" max="14" width="17.54296875" style="105" hidden="1" customWidth="1"/>
    <col min="15" max="15" width="13.6328125" style="105" hidden="1" customWidth="1"/>
    <col min="16" max="16" width="20.453125" style="105" hidden="1" customWidth="1"/>
    <col min="17" max="17" width="18" style="105" hidden="1" customWidth="1"/>
    <col min="18" max="18" width="16.6328125" style="105" hidden="1" customWidth="1"/>
    <col min="19" max="19" width="24.453125" style="180" hidden="1" customWidth="1"/>
    <col min="20" max="20" width="20.54296875" style="105" hidden="1" customWidth="1"/>
    <col min="21" max="21" width="19" style="181" hidden="1" customWidth="1"/>
    <col min="22" max="22" width="29.453125" style="105" hidden="1" customWidth="1"/>
    <col min="23" max="23" width="33.90625" style="105" hidden="1" customWidth="1"/>
    <col min="24" max="24" width="18.26953125" style="105" hidden="1" customWidth="1"/>
    <col min="25" max="25" width="20" style="105" hidden="1" customWidth="1"/>
    <col min="26" max="26" width="20.54296875" style="105" hidden="1" customWidth="1"/>
    <col min="27" max="27" width="17.81640625" style="181" hidden="1" customWidth="1"/>
    <col min="28" max="28" width="14.08984375" style="105" hidden="1" customWidth="1"/>
    <col min="29" max="29" width="12.6328125" style="105" bestFit="1" customWidth="1"/>
    <col min="30" max="30" width="20.1796875" style="105" customWidth="1"/>
    <col min="31" max="31" width="29.08984375" style="105" hidden="1" customWidth="1"/>
    <col min="32" max="32" width="19.453125" style="181" hidden="1" customWidth="1"/>
    <col min="33" max="33" width="20" style="105" hidden="1" customWidth="1"/>
    <col min="34" max="34" width="15.453125" style="105" hidden="1" customWidth="1"/>
    <col min="35" max="35" width="9.7265625" style="105" bestFit="1" customWidth="1"/>
    <col min="36" max="36" width="45.453125" style="181" hidden="1" customWidth="1"/>
    <col min="37" max="37" width="14.453125" style="105" hidden="1" customWidth="1"/>
    <col min="38" max="38" width="14.26953125" style="105" customWidth="1"/>
    <col min="39" max="39" width="13.26953125" style="182" hidden="1" customWidth="1"/>
    <col min="40" max="40" width="45.453125" style="181" hidden="1" customWidth="1"/>
    <col min="41" max="41" width="17.1796875" style="181" hidden="1" customWidth="1"/>
    <col min="42" max="42" width="37.453125" style="105" hidden="1" customWidth="1"/>
    <col min="43" max="43" width="15.6328125" style="105" hidden="1" customWidth="1"/>
    <col min="44" max="44" width="14.08984375" style="181" hidden="1" customWidth="1"/>
    <col min="45" max="45" width="14.08984375" style="181" bestFit="1" customWidth="1"/>
    <col min="46" max="46" width="10.26953125" style="181" customWidth="1"/>
    <col min="47" max="47" width="22.81640625" style="183" bestFit="1" customWidth="1"/>
    <col min="48" max="48" width="18.90625" style="105" bestFit="1" customWidth="1"/>
    <col min="49" max="49" width="17.6328125" style="105" bestFit="1" customWidth="1"/>
    <col min="50" max="50" width="20.54296875" style="105" bestFit="1" customWidth="1"/>
    <col min="51" max="51" width="20.453125" style="105" bestFit="1" customWidth="1"/>
    <col min="52" max="52" width="27.54296875" style="105" bestFit="1" customWidth="1"/>
    <col min="53" max="53" width="19.81640625" style="105" bestFit="1" customWidth="1"/>
    <col min="54" max="54" width="15.54296875" style="184" bestFit="1" customWidth="1"/>
    <col min="55" max="55" width="16.453125" style="184" bestFit="1" customWidth="1"/>
    <col min="56" max="56" width="18.26953125" style="105" bestFit="1" customWidth="1"/>
    <col min="57" max="57" width="19.6328125" style="105" bestFit="1" customWidth="1"/>
    <col min="58" max="58" width="33.6328125" style="105" bestFit="1" customWidth="1"/>
    <col min="59" max="59" width="28.90625" style="105" bestFit="1" customWidth="1"/>
    <col min="60" max="60" width="15.54296875" style="129" bestFit="1" customWidth="1"/>
    <col min="61" max="61" width="16.453125" style="184" bestFit="1" customWidth="1"/>
    <col min="62" max="62" width="19.453125" style="181" bestFit="1" customWidth="1"/>
    <col min="63" max="63" width="20.453125" style="105" bestFit="1" customWidth="1"/>
    <col min="64" max="64" width="21.08984375" style="181" bestFit="1" customWidth="1"/>
    <col min="65" max="65" width="27.54296875" style="105" bestFit="1" customWidth="1"/>
    <col min="66" max="66" width="18" style="181" bestFit="1" customWidth="1"/>
    <col min="67" max="67" width="18.90625" style="181" bestFit="1" customWidth="1"/>
    <col min="68" max="69" width="24.26953125" style="105" bestFit="1" customWidth="1"/>
    <col min="70" max="70" width="12.81640625" style="184" bestFit="1" customWidth="1"/>
    <col min="71" max="72" width="32.26953125" style="184" bestFit="1" customWidth="1"/>
    <col min="73" max="73" width="20.81640625" style="105" bestFit="1" customWidth="1"/>
    <col min="74" max="74" width="8" style="105" bestFit="1" customWidth="1"/>
    <col min="75" max="75" width="20.08984375" style="105" bestFit="1" customWidth="1"/>
    <col min="76" max="76" width="15.90625" style="105" bestFit="1" customWidth="1"/>
    <col min="77" max="77" width="26.26953125" style="105" bestFit="1" customWidth="1"/>
    <col min="78" max="78" width="18.26953125" style="105" bestFit="1" customWidth="1"/>
    <col min="79" max="79" width="9.6328125" style="181" bestFit="1" customWidth="1"/>
    <col min="80" max="80" width="16.6328125" style="105" bestFit="1" customWidth="1"/>
    <col min="81" max="81" width="30.08984375" style="105" bestFit="1" customWidth="1"/>
    <col min="82" max="82" width="27.1796875" style="105" bestFit="1" customWidth="1"/>
    <col min="83" max="83" width="26.453125" style="105" bestFit="1" customWidth="1"/>
    <col min="84" max="84" width="25" style="105" bestFit="1" customWidth="1"/>
    <col min="85" max="85" width="15.81640625" style="105" bestFit="1" customWidth="1"/>
    <col min="86" max="86" width="18.90625" style="105" bestFit="1" customWidth="1"/>
    <col min="87" max="87" width="10.08984375" style="105" bestFit="1" customWidth="1"/>
    <col min="88" max="88" width="5.54296875" style="105" bestFit="1" customWidth="1"/>
    <col min="89" max="89" width="8.08984375" style="105" bestFit="1" customWidth="1"/>
    <col min="90" max="91" width="9" style="105"/>
    <col min="92" max="92" width="11.6328125" style="105" bestFit="1" customWidth="1"/>
    <col min="93" max="16384" width="9" style="105"/>
  </cols>
  <sheetData>
    <row r="1" spans="1:92" ht="16.5" thickTop="1" thickBot="1" x14ac:dyDescent="0.4">
      <c r="A1" s="104" t="s">
        <v>135</v>
      </c>
      <c r="B1" s="113" t="s">
        <v>2028</v>
      </c>
      <c r="C1" s="113" t="s">
        <v>137</v>
      </c>
      <c r="D1" s="113" t="s">
        <v>260</v>
      </c>
      <c r="E1" s="113" t="s">
        <v>138</v>
      </c>
      <c r="F1" s="113" t="s">
        <v>139</v>
      </c>
      <c r="G1" s="114" t="s">
        <v>2033</v>
      </c>
      <c r="H1" s="113" t="s">
        <v>2034</v>
      </c>
      <c r="I1" s="113" t="s">
        <v>140</v>
      </c>
      <c r="J1" s="115" t="s">
        <v>2035</v>
      </c>
      <c r="K1" s="113" t="s">
        <v>141</v>
      </c>
      <c r="L1" s="113" t="s">
        <v>142</v>
      </c>
      <c r="M1" s="113" t="s">
        <v>246</v>
      </c>
      <c r="N1" s="113" t="s">
        <v>143</v>
      </c>
      <c r="O1" s="113" t="s">
        <v>144</v>
      </c>
      <c r="P1" s="113" t="s">
        <v>145</v>
      </c>
      <c r="Q1" s="113" t="s">
        <v>146</v>
      </c>
      <c r="R1" s="113" t="s">
        <v>147</v>
      </c>
      <c r="S1" s="116" t="s">
        <v>955</v>
      </c>
      <c r="T1" s="113" t="s">
        <v>148</v>
      </c>
      <c r="U1" s="117" t="s">
        <v>149</v>
      </c>
      <c r="V1" s="118" t="s">
        <v>150</v>
      </c>
      <c r="W1" s="118" t="s">
        <v>275</v>
      </c>
      <c r="X1" s="118" t="s">
        <v>360</v>
      </c>
      <c r="Y1" s="118" t="s">
        <v>247</v>
      </c>
      <c r="Z1" s="118" t="s">
        <v>151</v>
      </c>
      <c r="AA1" s="119" t="s">
        <v>152</v>
      </c>
      <c r="AB1" s="113" t="s">
        <v>153</v>
      </c>
      <c r="AC1" s="113" t="s">
        <v>2031</v>
      </c>
      <c r="AD1" s="113" t="s">
        <v>2182</v>
      </c>
      <c r="AE1" s="113" t="s">
        <v>155</v>
      </c>
      <c r="AF1" s="119" t="s">
        <v>156</v>
      </c>
      <c r="AG1" s="113" t="s">
        <v>157</v>
      </c>
      <c r="AH1" s="113" t="s">
        <v>227</v>
      </c>
      <c r="AI1" s="113" t="s">
        <v>228</v>
      </c>
      <c r="AJ1" s="120" t="s">
        <v>44</v>
      </c>
      <c r="AK1" s="121" t="s">
        <v>539</v>
      </c>
      <c r="AL1" s="121" t="s">
        <v>43</v>
      </c>
      <c r="AM1" s="122" t="s">
        <v>62</v>
      </c>
      <c r="AN1" s="120" t="s">
        <v>1609</v>
      </c>
      <c r="AO1" s="120" t="s">
        <v>48</v>
      </c>
      <c r="AP1" s="115" t="s">
        <v>2032</v>
      </c>
      <c r="AQ1" s="115" t="s">
        <v>52</v>
      </c>
      <c r="AR1" s="120" t="s">
        <v>46</v>
      </c>
      <c r="AS1" s="120" t="s">
        <v>46</v>
      </c>
      <c r="AT1" s="115" t="s">
        <v>24</v>
      </c>
      <c r="AU1" s="123" t="s">
        <v>2030</v>
      </c>
      <c r="AV1" s="121" t="s">
        <v>50</v>
      </c>
      <c r="AW1" s="121" t="s">
        <v>2177</v>
      </c>
      <c r="AX1" s="115" t="s">
        <v>2042</v>
      </c>
      <c r="AY1" s="115" t="s">
        <v>2036</v>
      </c>
      <c r="AZ1" s="121" t="s">
        <v>2041</v>
      </c>
      <c r="BA1" s="124" t="s">
        <v>263</v>
      </c>
      <c r="BB1" s="125" t="s">
        <v>264</v>
      </c>
      <c r="BC1" s="125" t="s">
        <v>265</v>
      </c>
      <c r="BD1" s="124" t="s">
        <v>266</v>
      </c>
      <c r="BE1" s="124" t="s">
        <v>267</v>
      </c>
      <c r="BF1" s="124" t="s">
        <v>268</v>
      </c>
      <c r="BG1" s="124" t="s">
        <v>269</v>
      </c>
      <c r="BH1" s="126" t="s">
        <v>264</v>
      </c>
      <c r="BI1" s="125" t="s">
        <v>265</v>
      </c>
      <c r="BJ1" s="127" t="s">
        <v>266</v>
      </c>
      <c r="BK1" s="124" t="s">
        <v>270</v>
      </c>
      <c r="BL1" s="127" t="s">
        <v>271</v>
      </c>
      <c r="BM1" s="124" t="s">
        <v>272</v>
      </c>
      <c r="BN1" s="127" t="s">
        <v>264</v>
      </c>
      <c r="BO1" s="127" t="s">
        <v>265</v>
      </c>
      <c r="BP1" s="124" t="s">
        <v>2029</v>
      </c>
      <c r="BQ1" s="124" t="s">
        <v>2029</v>
      </c>
      <c r="BR1" s="125" t="s">
        <v>256</v>
      </c>
      <c r="BS1" s="115" t="s">
        <v>1794</v>
      </c>
      <c r="BT1" s="115" t="s">
        <v>1794</v>
      </c>
      <c r="BU1" s="124" t="s">
        <v>248</v>
      </c>
      <c r="BV1" s="124"/>
      <c r="BW1" s="124" t="s">
        <v>249</v>
      </c>
      <c r="BX1" s="124" t="s">
        <v>250</v>
      </c>
      <c r="BY1" s="124" t="s">
        <v>251</v>
      </c>
      <c r="BZ1" s="124" t="s">
        <v>252</v>
      </c>
      <c r="CA1" s="127" t="s">
        <v>253</v>
      </c>
      <c r="CB1" s="124" t="s">
        <v>254</v>
      </c>
      <c r="CC1" s="124" t="s">
        <v>255</v>
      </c>
      <c r="CD1" s="124" t="s">
        <v>257</v>
      </c>
      <c r="CE1" s="124" t="s">
        <v>258</v>
      </c>
      <c r="CF1" s="124" t="s">
        <v>259</v>
      </c>
      <c r="CG1" s="115" t="s">
        <v>2039</v>
      </c>
      <c r="CH1" s="128" t="s">
        <v>2038</v>
      </c>
      <c r="CN1" s="129"/>
    </row>
    <row r="2" spans="1:92" ht="15" thickBot="1" x14ac:dyDescent="0.4">
      <c r="A2" s="106">
        <v>1</v>
      </c>
      <c r="B2" s="130" t="s">
        <v>778</v>
      </c>
      <c r="C2" s="130" t="s">
        <v>587</v>
      </c>
      <c r="D2" s="130" t="s">
        <v>608</v>
      </c>
      <c r="E2" s="131"/>
      <c r="F2" s="130" t="s">
        <v>704</v>
      </c>
      <c r="G2" s="132">
        <v>31906</v>
      </c>
      <c r="H2" s="132">
        <v>43597</v>
      </c>
      <c r="I2" s="133">
        <f>SUM(H2+180)</f>
        <v>43777</v>
      </c>
      <c r="J2" s="134" t="s">
        <v>581</v>
      </c>
      <c r="K2" s="134" t="s">
        <v>874</v>
      </c>
      <c r="L2" s="130" t="str">
        <f>VLOOKUP(CONCATENATE("*",D2,"*"),'[1]WIKA ME'!$C$3:$E$76,3,0)</f>
        <v>Mohamed.Arifulla@wika.com</v>
      </c>
      <c r="M2" s="132" t="s">
        <v>162</v>
      </c>
      <c r="N2" s="135"/>
      <c r="O2" s="135"/>
      <c r="P2" s="135"/>
      <c r="Q2" s="135"/>
      <c r="R2" s="135"/>
      <c r="S2" s="136" t="s">
        <v>956</v>
      </c>
      <c r="T2" s="135"/>
      <c r="U2" s="130" t="s">
        <v>950</v>
      </c>
      <c r="V2" s="130"/>
      <c r="W2" s="130"/>
      <c r="X2" s="130"/>
      <c r="Y2" s="130"/>
      <c r="Z2" s="130"/>
      <c r="AA2" s="130" t="s">
        <v>2027</v>
      </c>
      <c r="AB2" s="131"/>
      <c r="AC2" s="134" t="s">
        <v>785</v>
      </c>
      <c r="AD2" s="134" t="s">
        <v>2187</v>
      </c>
      <c r="AE2" s="135"/>
      <c r="AF2" s="135" t="s">
        <v>594</v>
      </c>
      <c r="AG2" s="134" t="s">
        <v>2119</v>
      </c>
      <c r="AH2" s="135" t="s">
        <v>595</v>
      </c>
      <c r="AI2" s="130" t="s">
        <v>2234</v>
      </c>
      <c r="AJ2" s="130" t="s">
        <v>1525</v>
      </c>
      <c r="AK2" s="130" t="s">
        <v>950</v>
      </c>
      <c r="AL2" s="130" t="s">
        <v>952</v>
      </c>
      <c r="AM2" s="130">
        <v>822</v>
      </c>
      <c r="AN2" s="130" t="s">
        <v>1525</v>
      </c>
      <c r="AO2" s="130" t="s">
        <v>602</v>
      </c>
      <c r="AP2" s="134" t="s">
        <v>2121</v>
      </c>
      <c r="AQ2" s="134" t="s">
        <v>605</v>
      </c>
      <c r="AR2" s="130" t="s">
        <v>1620</v>
      </c>
      <c r="AS2" s="130" t="s">
        <v>1622</v>
      </c>
      <c r="AT2" s="135" t="s">
        <v>1616</v>
      </c>
      <c r="AU2" s="135" t="s">
        <v>1625</v>
      </c>
      <c r="AV2" s="130" t="s">
        <v>1315</v>
      </c>
      <c r="AW2" s="137" t="str">
        <f>VLOOKUP($B2,'[2]HR Core - Employee Master Data '!$C:$BB,32,0)</f>
        <v>indirect</v>
      </c>
      <c r="AX2" s="135">
        <v>23</v>
      </c>
      <c r="AY2" s="138" t="s">
        <v>2037</v>
      </c>
      <c r="AZ2" s="138">
        <v>40</v>
      </c>
      <c r="BA2" s="130" t="s">
        <v>1032</v>
      </c>
      <c r="BB2" s="132">
        <v>42885</v>
      </c>
      <c r="BC2" s="132">
        <v>46536</v>
      </c>
      <c r="BD2" s="135" t="s">
        <v>162</v>
      </c>
      <c r="BE2" s="135" t="s">
        <v>162</v>
      </c>
      <c r="BF2" s="139"/>
      <c r="BG2" s="130"/>
      <c r="BH2" s="140">
        <f>VLOOKUP($B2,'[3]All Employees Profile'!$B$9:$AF$132,30,0)</f>
        <v>0</v>
      </c>
      <c r="BI2" s="132">
        <v>45882</v>
      </c>
      <c r="BJ2" s="135"/>
      <c r="BK2" s="132" t="s">
        <v>1240</v>
      </c>
      <c r="BL2" s="135"/>
      <c r="BM2" s="135">
        <v>0</v>
      </c>
      <c r="BN2" s="141">
        <v>46536</v>
      </c>
      <c r="BO2" s="141">
        <v>46356</v>
      </c>
      <c r="BP2" s="135" t="s">
        <v>1240</v>
      </c>
      <c r="BQ2" s="130" t="s">
        <v>1240</v>
      </c>
      <c r="BR2" s="132">
        <f>+BI2</f>
        <v>45882</v>
      </c>
      <c r="BS2" s="132" t="s">
        <v>1796</v>
      </c>
      <c r="BT2" s="132" t="s">
        <v>1820</v>
      </c>
      <c r="BU2" s="135"/>
      <c r="BV2" s="130" t="s">
        <v>2027</v>
      </c>
      <c r="BW2" s="135"/>
      <c r="BX2" s="135"/>
      <c r="BY2" s="135"/>
      <c r="BZ2" s="135"/>
      <c r="CA2" s="142">
        <v>36</v>
      </c>
      <c r="CB2" s="135"/>
      <c r="CC2" s="135"/>
      <c r="CD2" s="135"/>
      <c r="CE2" s="135"/>
      <c r="CF2" s="135"/>
      <c r="CG2" s="135" t="s">
        <v>2040</v>
      </c>
      <c r="CH2" s="143" t="s">
        <v>533</v>
      </c>
    </row>
    <row r="3" spans="1:92" ht="15" thickBot="1" x14ac:dyDescent="0.4">
      <c r="A3" s="106">
        <v>2</v>
      </c>
      <c r="B3" s="130" t="s">
        <v>779</v>
      </c>
      <c r="C3" s="130" t="s">
        <v>587</v>
      </c>
      <c r="D3" s="130" t="s">
        <v>609</v>
      </c>
      <c r="E3" s="131"/>
      <c r="F3" s="130" t="s">
        <v>705</v>
      </c>
      <c r="G3" s="132">
        <v>32107</v>
      </c>
      <c r="H3" s="132">
        <v>43337</v>
      </c>
      <c r="I3" s="133">
        <f t="shared" ref="I3:I66" si="0">SUM(H3+180)</f>
        <v>43517</v>
      </c>
      <c r="J3" s="134" t="s">
        <v>581</v>
      </c>
      <c r="K3" s="134" t="s">
        <v>874</v>
      </c>
      <c r="L3" s="130" t="s">
        <v>876</v>
      </c>
      <c r="M3" s="132" t="s">
        <v>162</v>
      </c>
      <c r="N3" s="135"/>
      <c r="O3" s="135"/>
      <c r="P3" s="135"/>
      <c r="Q3" s="135"/>
      <c r="R3" s="135"/>
      <c r="S3" s="136" t="s">
        <v>957</v>
      </c>
      <c r="T3" s="135"/>
      <c r="U3" s="130" t="s">
        <v>948</v>
      </c>
      <c r="V3" s="130"/>
      <c r="W3" s="130"/>
      <c r="X3" s="130"/>
      <c r="Y3" s="130"/>
      <c r="Z3" s="135"/>
      <c r="AA3" s="130" t="s">
        <v>592</v>
      </c>
      <c r="AB3" s="131"/>
      <c r="AC3" s="134" t="s">
        <v>808</v>
      </c>
      <c r="AD3" s="134" t="s">
        <v>2188</v>
      </c>
      <c r="AE3" s="135"/>
      <c r="AF3" s="135" t="s">
        <v>594</v>
      </c>
      <c r="AG3" s="134" t="s">
        <v>2119</v>
      </c>
      <c r="AH3" s="135" t="s">
        <v>595</v>
      </c>
      <c r="AI3" s="130" t="s">
        <v>2235</v>
      </c>
      <c r="AJ3" s="130" t="s">
        <v>1527</v>
      </c>
      <c r="AK3" s="130" t="s">
        <v>950</v>
      </c>
      <c r="AL3" s="130" t="s">
        <v>1119</v>
      </c>
      <c r="AM3" s="144">
        <v>831</v>
      </c>
      <c r="AN3" s="130" t="s">
        <v>1527</v>
      </c>
      <c r="AO3" s="130" t="s">
        <v>602</v>
      </c>
      <c r="AP3" s="134" t="s">
        <v>2121</v>
      </c>
      <c r="AQ3" s="134" t="s">
        <v>1530</v>
      </c>
      <c r="AR3" s="130" t="s">
        <v>1621</v>
      </c>
      <c r="AS3" s="130" t="s">
        <v>1623</v>
      </c>
      <c r="AT3" s="135" t="s">
        <v>1624</v>
      </c>
      <c r="AU3" s="135" t="s">
        <v>1626</v>
      </c>
      <c r="AV3" s="130" t="s">
        <v>1315</v>
      </c>
      <c r="AW3" s="137" t="str">
        <f>VLOOKUP($B3,'[2]HR Core - Employee Master Data '!$C:$BB,32,0)</f>
        <v>indirect</v>
      </c>
      <c r="AX3" s="135">
        <v>24</v>
      </c>
      <c r="AY3" s="138" t="s">
        <v>2037</v>
      </c>
      <c r="AZ3" s="138">
        <v>40</v>
      </c>
      <c r="BA3" s="130" t="s">
        <v>1033</v>
      </c>
      <c r="BB3" s="132">
        <v>43492</v>
      </c>
      <c r="BC3" s="132">
        <v>47144</v>
      </c>
      <c r="BD3" s="135" t="s">
        <v>162</v>
      </c>
      <c r="BE3" s="135" t="s">
        <v>162</v>
      </c>
      <c r="BF3" s="130"/>
      <c r="BG3" s="130"/>
      <c r="BH3" s="140">
        <v>47144</v>
      </c>
      <c r="BI3" s="132">
        <v>46964</v>
      </c>
      <c r="BJ3" s="135"/>
      <c r="BK3" s="132" t="s">
        <v>1241</v>
      </c>
      <c r="BL3" s="135"/>
      <c r="BM3" s="135" t="s">
        <v>1309</v>
      </c>
      <c r="BN3" s="141">
        <v>47144</v>
      </c>
      <c r="BO3" s="141">
        <v>46964</v>
      </c>
      <c r="BP3" s="135">
        <v>92579768</v>
      </c>
      <c r="BQ3" s="130">
        <v>92579768</v>
      </c>
      <c r="BR3" s="132">
        <f t="shared" ref="BR3:BR66" si="1">+BI3</f>
        <v>46964</v>
      </c>
      <c r="BS3" s="132" t="s">
        <v>1795</v>
      </c>
      <c r="BT3" s="132" t="s">
        <v>1821</v>
      </c>
      <c r="BU3" s="135"/>
      <c r="BV3" s="130" t="s">
        <v>592</v>
      </c>
      <c r="BW3" s="135"/>
      <c r="BX3" s="135"/>
      <c r="BY3" s="135"/>
      <c r="BZ3" s="135"/>
      <c r="CA3" s="142">
        <v>36</v>
      </c>
      <c r="CB3" s="135"/>
      <c r="CC3" s="135"/>
      <c r="CD3" s="135"/>
      <c r="CE3" s="135"/>
      <c r="CF3" s="135"/>
      <c r="CG3" s="135" t="s">
        <v>2040</v>
      </c>
      <c r="CH3" s="143" t="s">
        <v>533</v>
      </c>
    </row>
    <row r="4" spans="1:92" ht="15" thickBot="1" x14ac:dyDescent="0.4">
      <c r="A4" s="106">
        <v>3</v>
      </c>
      <c r="B4" s="130" t="s">
        <v>780</v>
      </c>
      <c r="C4" s="130" t="s">
        <v>2026</v>
      </c>
      <c r="D4" s="130" t="s">
        <v>610</v>
      </c>
      <c r="E4" s="131"/>
      <c r="F4" s="130" t="s">
        <v>706</v>
      </c>
      <c r="G4" s="132">
        <v>32710</v>
      </c>
      <c r="H4" s="132">
        <v>43862</v>
      </c>
      <c r="I4" s="133">
        <f t="shared" si="0"/>
        <v>44042</v>
      </c>
      <c r="J4" s="134" t="s">
        <v>581</v>
      </c>
      <c r="K4" s="134" t="s">
        <v>875</v>
      </c>
      <c r="L4" s="130" t="s">
        <v>877</v>
      </c>
      <c r="M4" s="132" t="s">
        <v>162</v>
      </c>
      <c r="N4" s="135"/>
      <c r="O4" s="135"/>
      <c r="P4" s="135"/>
      <c r="Q4" s="135"/>
      <c r="R4" s="135"/>
      <c r="S4" s="136" t="s">
        <v>954</v>
      </c>
      <c r="T4" s="135"/>
      <c r="U4" s="130" t="s">
        <v>948</v>
      </c>
      <c r="V4" s="130"/>
      <c r="W4" s="130"/>
      <c r="X4" s="130"/>
      <c r="Y4" s="130"/>
      <c r="Z4" s="135"/>
      <c r="AA4" s="130" t="s">
        <v>592</v>
      </c>
      <c r="AB4" s="131"/>
      <c r="AC4" s="134" t="s">
        <v>810</v>
      </c>
      <c r="AD4" s="134" t="s">
        <v>2189</v>
      </c>
      <c r="AE4" s="135"/>
      <c r="AF4" s="135" t="s">
        <v>594</v>
      </c>
      <c r="AG4" s="134" t="s">
        <v>2119</v>
      </c>
      <c r="AH4" s="135" t="s">
        <v>595</v>
      </c>
      <c r="AI4" s="130" t="s">
        <v>2235</v>
      </c>
      <c r="AJ4" s="130" t="s">
        <v>1526</v>
      </c>
      <c r="AK4" s="130" t="s">
        <v>948</v>
      </c>
      <c r="AL4" s="130" t="s">
        <v>951</v>
      </c>
      <c r="AM4" s="130">
        <v>827</v>
      </c>
      <c r="AN4" s="130" t="s">
        <v>1526</v>
      </c>
      <c r="AO4" s="130" t="s">
        <v>602</v>
      </c>
      <c r="AP4" s="134" t="s">
        <v>2121</v>
      </c>
      <c r="AQ4" s="134" t="s">
        <v>605</v>
      </c>
      <c r="AR4" s="130" t="s">
        <v>1618</v>
      </c>
      <c r="AS4" s="130" t="s">
        <v>1619</v>
      </c>
      <c r="AT4" s="135" t="s">
        <v>606</v>
      </c>
      <c r="AU4" s="135" t="s">
        <v>1627</v>
      </c>
      <c r="AV4" s="130" t="s">
        <v>1315</v>
      </c>
      <c r="AW4" s="137" t="str">
        <f>VLOOKUP($B4,'[2]HR Core - Employee Master Data '!$C:$BB,32,0)</f>
        <v>indirect</v>
      </c>
      <c r="AX4" s="135">
        <v>22</v>
      </c>
      <c r="AY4" s="138" t="s">
        <v>2037</v>
      </c>
      <c r="AZ4" s="138">
        <v>40</v>
      </c>
      <c r="BA4" s="130" t="s">
        <v>1034</v>
      </c>
      <c r="BB4" s="132">
        <v>43236</v>
      </c>
      <c r="BC4" s="132">
        <v>46888</v>
      </c>
      <c r="BD4" s="135" t="s">
        <v>162</v>
      </c>
      <c r="BE4" s="135" t="s">
        <v>162</v>
      </c>
      <c r="BF4" s="130" t="str">
        <f>VLOOKUP(CONCATENATE("*",$D4,"*"),'[4]Employees Profile'!$B$12:$I$132,4,0)</f>
        <v/>
      </c>
      <c r="BG4" s="130"/>
      <c r="BH4" s="140" t="s">
        <v>1106</v>
      </c>
      <c r="BI4" s="132">
        <v>46708</v>
      </c>
      <c r="BJ4" s="135"/>
      <c r="BK4" s="132" t="s">
        <v>1242</v>
      </c>
      <c r="BL4" s="135"/>
      <c r="BM4" s="135" t="s">
        <v>1310</v>
      </c>
      <c r="BN4" s="141" t="s">
        <v>1106</v>
      </c>
      <c r="BO4" s="141">
        <v>46708</v>
      </c>
      <c r="BP4" s="135" t="s">
        <v>1337</v>
      </c>
      <c r="BQ4" s="130" t="s">
        <v>1337</v>
      </c>
      <c r="BR4" s="132">
        <f t="shared" si="1"/>
        <v>46708</v>
      </c>
      <c r="BS4" s="132" t="s">
        <v>1795</v>
      </c>
      <c r="BT4" s="132" t="s">
        <v>1822</v>
      </c>
      <c r="BU4" s="135"/>
      <c r="BV4" s="130" t="s">
        <v>592</v>
      </c>
      <c r="BW4" s="135"/>
      <c r="BX4" s="135"/>
      <c r="BY4" s="135"/>
      <c r="BZ4" s="135"/>
      <c r="CA4" s="142">
        <v>34</v>
      </c>
      <c r="CB4" s="135"/>
      <c r="CC4" s="135"/>
      <c r="CD4" s="135"/>
      <c r="CE4" s="135"/>
      <c r="CF4" s="135"/>
      <c r="CG4" s="135" t="s">
        <v>2040</v>
      </c>
      <c r="CH4" s="143" t="s">
        <v>533</v>
      </c>
    </row>
    <row r="5" spans="1:92" ht="15" thickBot="1" x14ac:dyDescent="0.4">
      <c r="A5" s="106">
        <v>4</v>
      </c>
      <c r="B5" s="130" t="s">
        <v>781</v>
      </c>
      <c r="C5" s="130" t="s">
        <v>2026</v>
      </c>
      <c r="D5" s="130" t="s">
        <v>611</v>
      </c>
      <c r="E5" s="131"/>
      <c r="F5" s="130" t="s">
        <v>707</v>
      </c>
      <c r="G5" s="132">
        <v>30627</v>
      </c>
      <c r="H5" s="132">
        <v>43839</v>
      </c>
      <c r="I5" s="133">
        <f t="shared" si="0"/>
        <v>44019</v>
      </c>
      <c r="J5" s="134" t="s">
        <v>581</v>
      </c>
      <c r="K5" s="134" t="s">
        <v>875</v>
      </c>
      <c r="L5" s="130" t="s">
        <v>2170</v>
      </c>
      <c r="M5" s="132" t="s">
        <v>2169</v>
      </c>
      <c r="N5" s="135"/>
      <c r="O5" s="135"/>
      <c r="P5" s="135"/>
      <c r="Q5" s="135"/>
      <c r="R5" s="135"/>
      <c r="S5" s="136" t="s">
        <v>1016</v>
      </c>
      <c r="T5" s="135"/>
      <c r="U5" s="130" t="s">
        <v>950</v>
      </c>
      <c r="V5" s="130"/>
      <c r="W5" s="130"/>
      <c r="X5" s="130"/>
      <c r="Y5" s="130"/>
      <c r="Z5" s="135"/>
      <c r="AA5" s="130" t="s">
        <v>592</v>
      </c>
      <c r="AB5" s="131"/>
      <c r="AC5" s="134" t="s">
        <v>792</v>
      </c>
      <c r="AD5" s="134" t="s">
        <v>2190</v>
      </c>
      <c r="AE5" s="135"/>
      <c r="AF5" s="135" t="s">
        <v>594</v>
      </c>
      <c r="AG5" s="134" t="s">
        <v>2119</v>
      </c>
      <c r="AH5" s="135" t="s">
        <v>595</v>
      </c>
      <c r="AI5" s="130" t="s">
        <v>2236</v>
      </c>
      <c r="AJ5" s="130" t="s">
        <v>573</v>
      </c>
      <c r="AK5" s="130" t="s">
        <v>950</v>
      </c>
      <c r="AL5" s="130" t="s">
        <v>574</v>
      </c>
      <c r="AM5" s="145" t="s">
        <v>604</v>
      </c>
      <c r="AN5" s="130" t="s">
        <v>573</v>
      </c>
      <c r="AO5" s="130" t="s">
        <v>2171</v>
      </c>
      <c r="AP5" s="134" t="s">
        <v>2122</v>
      </c>
      <c r="AQ5" s="134" t="s">
        <v>605</v>
      </c>
      <c r="AR5" s="130" t="s">
        <v>577</v>
      </c>
      <c r="AS5" s="130" t="s">
        <v>601</v>
      </c>
      <c r="AT5" s="135" t="s">
        <v>606</v>
      </c>
      <c r="AU5" s="135" t="s">
        <v>1628</v>
      </c>
      <c r="AV5" s="130" t="s">
        <v>1676</v>
      </c>
      <c r="AW5" s="137" t="str">
        <f>VLOOKUP($B5,'[2]HR Core - Employee Master Data '!$C:$BB,32,0)</f>
        <v>indirect</v>
      </c>
      <c r="AX5" s="135">
        <v>22</v>
      </c>
      <c r="AY5" s="138" t="s">
        <v>2037</v>
      </c>
      <c r="AZ5" s="138">
        <v>40</v>
      </c>
      <c r="BA5" s="130" t="s">
        <v>1035</v>
      </c>
      <c r="BB5" s="132">
        <v>44319</v>
      </c>
      <c r="BC5" s="132">
        <v>47970</v>
      </c>
      <c r="BD5" s="135" t="s">
        <v>162</v>
      </c>
      <c r="BE5" s="135" t="s">
        <v>1117</v>
      </c>
      <c r="BF5" s="130"/>
      <c r="BG5" s="130"/>
      <c r="BH5" s="140">
        <v>47970</v>
      </c>
      <c r="BI5" s="132">
        <v>47790</v>
      </c>
      <c r="BJ5" s="135"/>
      <c r="BK5" s="132" t="s">
        <v>1243</v>
      </c>
      <c r="BL5" s="135"/>
      <c r="BM5" s="146" t="s">
        <v>1611</v>
      </c>
      <c r="BN5" s="141">
        <v>47970</v>
      </c>
      <c r="BO5" s="141">
        <v>47790</v>
      </c>
      <c r="BP5" s="135" t="s">
        <v>1338</v>
      </c>
      <c r="BQ5" s="130" t="s">
        <v>1338</v>
      </c>
      <c r="BR5" s="132">
        <f t="shared" si="1"/>
        <v>47790</v>
      </c>
      <c r="BS5" s="132" t="s">
        <v>1795</v>
      </c>
      <c r="BT5" s="132" t="s">
        <v>1823</v>
      </c>
      <c r="BU5" s="135"/>
      <c r="BV5" s="130" t="s">
        <v>592</v>
      </c>
      <c r="BW5" s="135"/>
      <c r="BX5" s="135"/>
      <c r="BY5" s="135"/>
      <c r="BZ5" s="135"/>
      <c r="CA5" s="142">
        <v>40</v>
      </c>
      <c r="CB5" s="135"/>
      <c r="CC5" s="135"/>
      <c r="CD5" s="135"/>
      <c r="CE5" s="135"/>
      <c r="CF5" s="135"/>
      <c r="CG5" s="135" t="s">
        <v>2040</v>
      </c>
      <c r="CH5" s="143" t="s">
        <v>533</v>
      </c>
    </row>
    <row r="6" spans="1:92" ht="15" thickBot="1" x14ac:dyDescent="0.4">
      <c r="A6" s="106">
        <v>5</v>
      </c>
      <c r="B6" s="130" t="s">
        <v>782</v>
      </c>
      <c r="C6" s="130" t="s">
        <v>587</v>
      </c>
      <c r="D6" s="130" t="s">
        <v>612</v>
      </c>
      <c r="E6" s="131"/>
      <c r="F6" s="130" t="s">
        <v>708</v>
      </c>
      <c r="G6" s="132">
        <v>29279</v>
      </c>
      <c r="H6" s="132">
        <v>41456</v>
      </c>
      <c r="I6" s="133">
        <f t="shared" si="0"/>
        <v>41636</v>
      </c>
      <c r="J6" s="134" t="s">
        <v>581</v>
      </c>
      <c r="K6" s="134" t="s">
        <v>874</v>
      </c>
      <c r="L6" s="130" t="s">
        <v>878</v>
      </c>
      <c r="M6" s="132" t="s">
        <v>162</v>
      </c>
      <c r="N6" s="135"/>
      <c r="O6" s="135"/>
      <c r="P6" s="135"/>
      <c r="Q6" s="135"/>
      <c r="R6" s="135"/>
      <c r="S6" s="136" t="s">
        <v>958</v>
      </c>
      <c r="T6" s="135"/>
      <c r="U6" s="130" t="s">
        <v>948</v>
      </c>
      <c r="V6" s="130" t="s">
        <v>1405</v>
      </c>
      <c r="W6" s="130" t="s">
        <v>1470</v>
      </c>
      <c r="X6" s="130" t="s">
        <v>1415</v>
      </c>
      <c r="Y6" s="130" t="s">
        <v>1559</v>
      </c>
      <c r="Z6" s="130" t="s">
        <v>1567</v>
      </c>
      <c r="AA6" s="130" t="s">
        <v>592</v>
      </c>
      <c r="AB6" s="131"/>
      <c r="AC6" s="134" t="s">
        <v>812</v>
      </c>
      <c r="AD6" s="134" t="s">
        <v>2191</v>
      </c>
      <c r="AE6" s="135"/>
      <c r="AF6" s="135" t="s">
        <v>594</v>
      </c>
      <c r="AG6" s="134" t="s">
        <v>2119</v>
      </c>
      <c r="AH6" s="135" t="s">
        <v>595</v>
      </c>
      <c r="AI6" s="130" t="s">
        <v>2235</v>
      </c>
      <c r="AJ6" s="130" t="s">
        <v>573</v>
      </c>
      <c r="AK6" s="130" t="s">
        <v>948</v>
      </c>
      <c r="AL6" s="130" t="s">
        <v>574</v>
      </c>
      <c r="AM6" s="145" t="s">
        <v>604</v>
      </c>
      <c r="AN6" s="130" t="s">
        <v>573</v>
      </c>
      <c r="AO6" s="130" t="s">
        <v>2176</v>
      </c>
      <c r="AP6" s="134" t="s">
        <v>2123</v>
      </c>
      <c r="AQ6" s="134" t="s">
        <v>1531</v>
      </c>
      <c r="AR6" s="130" t="s">
        <v>577</v>
      </c>
      <c r="AS6" s="130" t="s">
        <v>601</v>
      </c>
      <c r="AT6" s="135" t="s">
        <v>606</v>
      </c>
      <c r="AU6" s="135" t="s">
        <v>1629</v>
      </c>
      <c r="AV6" s="130" t="s">
        <v>1677</v>
      </c>
      <c r="AW6" s="137" t="str">
        <f>VLOOKUP($B6,'[2]HR Core - Employee Master Data '!$C:$BB,32,0)</f>
        <v>indirect</v>
      </c>
      <c r="AX6" s="135">
        <v>27</v>
      </c>
      <c r="AY6" s="138" t="s">
        <v>2037</v>
      </c>
      <c r="AZ6" s="138">
        <v>40</v>
      </c>
      <c r="BA6" s="130" t="s">
        <v>1036</v>
      </c>
      <c r="BB6" s="132">
        <v>43535</v>
      </c>
      <c r="BC6" s="132">
        <v>47187</v>
      </c>
      <c r="BD6" s="135" t="s">
        <v>1109</v>
      </c>
      <c r="BE6" s="135" t="s">
        <v>162</v>
      </c>
      <c r="BF6" s="130" t="s">
        <v>1610</v>
      </c>
      <c r="BG6" s="130" t="s">
        <v>1118</v>
      </c>
      <c r="BH6" s="140" t="s">
        <v>1120</v>
      </c>
      <c r="BI6" s="132">
        <v>45674</v>
      </c>
      <c r="BJ6" s="135" t="s">
        <v>577</v>
      </c>
      <c r="BK6" s="132" t="s">
        <v>1244</v>
      </c>
      <c r="BL6" s="135" t="s">
        <v>606</v>
      </c>
      <c r="BM6" s="135" t="s">
        <v>1311</v>
      </c>
      <c r="BN6" s="141" t="s">
        <v>1120</v>
      </c>
      <c r="BO6" s="141">
        <v>45674</v>
      </c>
      <c r="BP6" s="135" t="s">
        <v>1339</v>
      </c>
      <c r="BQ6" s="130" t="s">
        <v>1339</v>
      </c>
      <c r="BR6" s="132">
        <f t="shared" si="1"/>
        <v>45674</v>
      </c>
      <c r="BS6" s="132" t="s">
        <v>1795</v>
      </c>
      <c r="BT6" s="132" t="s">
        <v>1824</v>
      </c>
      <c r="BU6" s="135"/>
      <c r="BV6" s="130" t="s">
        <v>592</v>
      </c>
      <c r="BW6" s="135"/>
      <c r="BX6" s="135"/>
      <c r="BY6" s="135"/>
      <c r="BZ6" s="135"/>
      <c r="CA6" s="142">
        <v>43</v>
      </c>
      <c r="CB6" s="135"/>
      <c r="CC6" s="135"/>
      <c r="CD6" s="135"/>
      <c r="CE6" s="135"/>
      <c r="CF6" s="135"/>
      <c r="CG6" s="135" t="s">
        <v>2040</v>
      </c>
      <c r="CH6" s="143" t="s">
        <v>533</v>
      </c>
    </row>
    <row r="7" spans="1:92" ht="15" thickBot="1" x14ac:dyDescent="0.4">
      <c r="A7" s="106">
        <v>6</v>
      </c>
      <c r="B7" s="130" t="s">
        <v>783</v>
      </c>
      <c r="C7" s="130" t="s">
        <v>587</v>
      </c>
      <c r="D7" s="130" t="s">
        <v>613</v>
      </c>
      <c r="E7" s="131"/>
      <c r="F7" s="130" t="s">
        <v>709</v>
      </c>
      <c r="G7" s="132">
        <v>33696</v>
      </c>
      <c r="H7" s="132">
        <v>42689</v>
      </c>
      <c r="I7" s="133">
        <f t="shared" si="0"/>
        <v>42869</v>
      </c>
      <c r="J7" s="134" t="s">
        <v>581</v>
      </c>
      <c r="K7" s="134" t="s">
        <v>874</v>
      </c>
      <c r="L7" s="130" t="s">
        <v>879</v>
      </c>
      <c r="M7" s="132" t="s">
        <v>162</v>
      </c>
      <c r="N7" s="135"/>
      <c r="O7" s="135"/>
      <c r="P7" s="135"/>
      <c r="Q7" s="135"/>
      <c r="R7" s="135"/>
      <c r="S7" s="136" t="s">
        <v>959</v>
      </c>
      <c r="T7" s="135"/>
      <c r="U7" s="130" t="s">
        <v>948</v>
      </c>
      <c r="V7" s="130" t="s">
        <v>1406</v>
      </c>
      <c r="W7" s="130" t="s">
        <v>1471</v>
      </c>
      <c r="X7" s="130" t="s">
        <v>1416</v>
      </c>
      <c r="Y7" s="130" t="s">
        <v>1559</v>
      </c>
      <c r="Z7" s="130" t="s">
        <v>1568</v>
      </c>
      <c r="AA7" s="130" t="s">
        <v>592</v>
      </c>
      <c r="AB7" s="131"/>
      <c r="AC7" s="134" t="s">
        <v>784</v>
      </c>
      <c r="AD7" s="134" t="s">
        <v>2192</v>
      </c>
      <c r="AE7" s="135"/>
      <c r="AF7" s="135" t="s">
        <v>594</v>
      </c>
      <c r="AG7" s="134" t="s">
        <v>2119</v>
      </c>
      <c r="AH7" s="135" t="s">
        <v>595</v>
      </c>
      <c r="AI7" s="130" t="s">
        <v>2235</v>
      </c>
      <c r="AJ7" s="130" t="s">
        <v>573</v>
      </c>
      <c r="AK7" s="130" t="s">
        <v>948</v>
      </c>
      <c r="AL7" s="130" t="s">
        <v>574</v>
      </c>
      <c r="AM7" s="145" t="s">
        <v>604</v>
      </c>
      <c r="AN7" s="130" t="s">
        <v>573</v>
      </c>
      <c r="AO7" s="130" t="s">
        <v>2130</v>
      </c>
      <c r="AP7" s="134" t="s">
        <v>2124</v>
      </c>
      <c r="AQ7" s="134" t="s">
        <v>605</v>
      </c>
      <c r="AR7" s="130" t="s">
        <v>577</v>
      </c>
      <c r="AS7" s="130" t="s">
        <v>601</v>
      </c>
      <c r="AT7" s="135" t="s">
        <v>606</v>
      </c>
      <c r="AU7" s="135" t="s">
        <v>1630</v>
      </c>
      <c r="AV7" s="130" t="s">
        <v>1678</v>
      </c>
      <c r="AW7" s="137" t="str">
        <f>VLOOKUP($B7,'[2]HR Core - Employee Master Data '!$C:$BB,32,0)</f>
        <v>indirect</v>
      </c>
      <c r="AX7" s="135">
        <v>26</v>
      </c>
      <c r="AY7" s="138" t="s">
        <v>2037</v>
      </c>
      <c r="AZ7" s="138">
        <v>40</v>
      </c>
      <c r="BA7" s="130" t="s">
        <v>1037</v>
      </c>
      <c r="BB7" s="132">
        <v>42425</v>
      </c>
      <c r="BC7" s="132">
        <v>46077</v>
      </c>
      <c r="BD7" s="135" t="s">
        <v>1110</v>
      </c>
      <c r="BE7" s="135" t="s">
        <v>162</v>
      </c>
      <c r="BF7" s="130" t="s">
        <v>1180</v>
      </c>
      <c r="BG7" s="130" t="s">
        <v>1118</v>
      </c>
      <c r="BH7" s="140" t="s">
        <v>1121</v>
      </c>
      <c r="BI7" s="132">
        <v>45914</v>
      </c>
      <c r="BJ7" s="135" t="s">
        <v>577</v>
      </c>
      <c r="BK7" s="132" t="s">
        <v>1245</v>
      </c>
      <c r="BL7" s="135" t="s">
        <v>606</v>
      </c>
      <c r="BM7" s="135" t="s">
        <v>1312</v>
      </c>
      <c r="BN7" s="141" t="s">
        <v>1121</v>
      </c>
      <c r="BO7" s="141">
        <v>45914</v>
      </c>
      <c r="BP7" s="135" t="s">
        <v>1340</v>
      </c>
      <c r="BQ7" s="130" t="s">
        <v>1340</v>
      </c>
      <c r="BR7" s="132">
        <f t="shared" si="1"/>
        <v>45914</v>
      </c>
      <c r="BS7" s="132" t="s">
        <v>1796</v>
      </c>
      <c r="BT7" s="132" t="s">
        <v>1825</v>
      </c>
      <c r="BU7" s="135"/>
      <c r="BV7" s="130" t="s">
        <v>592</v>
      </c>
      <c r="BW7" s="135"/>
      <c r="BX7" s="135"/>
      <c r="BY7" s="135"/>
      <c r="BZ7" s="135"/>
      <c r="CA7" s="142">
        <v>31</v>
      </c>
      <c r="CB7" s="135"/>
      <c r="CC7" s="135"/>
      <c r="CD7" s="135"/>
      <c r="CE7" s="135"/>
      <c r="CF7" s="135"/>
      <c r="CG7" s="135" t="s">
        <v>2040</v>
      </c>
      <c r="CH7" s="143" t="s">
        <v>533</v>
      </c>
    </row>
    <row r="8" spans="1:92" ht="15" thickBot="1" x14ac:dyDescent="0.4">
      <c r="A8" s="106">
        <v>7</v>
      </c>
      <c r="B8" s="130" t="s">
        <v>586</v>
      </c>
      <c r="C8" s="130" t="s">
        <v>587</v>
      </c>
      <c r="D8" s="130" t="s">
        <v>614</v>
      </c>
      <c r="E8" s="131"/>
      <c r="F8" s="130" t="s">
        <v>588</v>
      </c>
      <c r="G8" s="132">
        <v>28111</v>
      </c>
      <c r="H8" s="132">
        <v>38784</v>
      </c>
      <c r="I8" s="133">
        <f t="shared" si="0"/>
        <v>38964</v>
      </c>
      <c r="J8" s="134" t="s">
        <v>581</v>
      </c>
      <c r="K8" s="134" t="s">
        <v>874</v>
      </c>
      <c r="L8" s="130" t="s">
        <v>880</v>
      </c>
      <c r="M8" s="132" t="s">
        <v>162</v>
      </c>
      <c r="N8" s="135"/>
      <c r="O8" s="135"/>
      <c r="P8" s="135"/>
      <c r="Q8" s="135"/>
      <c r="R8" s="135"/>
      <c r="S8" s="136" t="s">
        <v>590</v>
      </c>
      <c r="T8" s="135"/>
      <c r="U8" s="130" t="s">
        <v>948</v>
      </c>
      <c r="V8" s="130" t="s">
        <v>591</v>
      </c>
      <c r="W8" s="130" t="s">
        <v>1472</v>
      </c>
      <c r="X8" s="130" t="s">
        <v>1417</v>
      </c>
      <c r="Y8" s="130" t="s">
        <v>1560</v>
      </c>
      <c r="Z8" s="130" t="s">
        <v>161</v>
      </c>
      <c r="AA8" s="130" t="s">
        <v>592</v>
      </c>
      <c r="AB8" s="131"/>
      <c r="AC8" s="134" t="s">
        <v>593</v>
      </c>
      <c r="AD8" s="134" t="s">
        <v>2193</v>
      </c>
      <c r="AE8" s="135"/>
      <c r="AF8" s="135" t="s">
        <v>594</v>
      </c>
      <c r="AG8" s="134" t="s">
        <v>2119</v>
      </c>
      <c r="AH8" s="135" t="s">
        <v>595</v>
      </c>
      <c r="AI8" s="130" t="s">
        <v>2236</v>
      </c>
      <c r="AJ8" s="130" t="s">
        <v>573</v>
      </c>
      <c r="AK8" s="130" t="s">
        <v>948</v>
      </c>
      <c r="AL8" s="130" t="s">
        <v>574</v>
      </c>
      <c r="AM8" s="145" t="s">
        <v>604</v>
      </c>
      <c r="AN8" s="130" t="s">
        <v>573</v>
      </c>
      <c r="AO8" s="130" t="s">
        <v>569</v>
      </c>
      <c r="AP8" s="134" t="s">
        <v>2125</v>
      </c>
      <c r="AQ8" s="134" t="s">
        <v>1530</v>
      </c>
      <c r="AR8" s="130" t="s">
        <v>577</v>
      </c>
      <c r="AS8" s="130" t="s">
        <v>601</v>
      </c>
      <c r="AT8" s="135" t="s">
        <v>606</v>
      </c>
      <c r="AU8" s="135" t="s">
        <v>1631</v>
      </c>
      <c r="AV8" s="130" t="s">
        <v>1679</v>
      </c>
      <c r="AW8" s="137" t="str">
        <f>VLOOKUP($B8,'[2]HR Core - Employee Master Data '!$C:$BB,32,0)</f>
        <v>indirect</v>
      </c>
      <c r="AX8" s="135">
        <v>27</v>
      </c>
      <c r="AY8" s="138" t="s">
        <v>2037</v>
      </c>
      <c r="AZ8" s="138">
        <v>40</v>
      </c>
      <c r="BA8" s="130" t="s">
        <v>1038</v>
      </c>
      <c r="BB8" s="132">
        <v>43264</v>
      </c>
      <c r="BC8" s="132">
        <v>46916</v>
      </c>
      <c r="BD8" s="135" t="s">
        <v>1111</v>
      </c>
      <c r="BE8" s="135" t="s">
        <v>162</v>
      </c>
      <c r="BF8" s="130" t="s">
        <v>1181</v>
      </c>
      <c r="BG8" s="130" t="s">
        <v>1118</v>
      </c>
      <c r="BH8" s="140" t="s">
        <v>1122</v>
      </c>
      <c r="BI8" s="132">
        <v>45707</v>
      </c>
      <c r="BJ8" s="135" t="s">
        <v>577</v>
      </c>
      <c r="BK8" s="132" t="s">
        <v>1246</v>
      </c>
      <c r="BL8" s="135" t="s">
        <v>606</v>
      </c>
      <c r="BM8" s="135" t="s">
        <v>1313</v>
      </c>
      <c r="BN8" s="141" t="s">
        <v>1122</v>
      </c>
      <c r="BO8" s="141" t="s">
        <v>1158</v>
      </c>
      <c r="BP8" s="135" t="s">
        <v>1341</v>
      </c>
      <c r="BQ8" s="130" t="s">
        <v>1341</v>
      </c>
      <c r="BR8" s="132">
        <f t="shared" si="1"/>
        <v>45707</v>
      </c>
      <c r="BS8" s="132" t="s">
        <v>1795</v>
      </c>
      <c r="BT8" s="132" t="s">
        <v>1826</v>
      </c>
      <c r="BU8" s="135"/>
      <c r="BV8" s="130" t="s">
        <v>592</v>
      </c>
      <c r="BW8" s="135"/>
      <c r="BX8" s="135"/>
      <c r="BY8" s="135"/>
      <c r="BZ8" s="135"/>
      <c r="CA8" s="142">
        <v>47</v>
      </c>
      <c r="CB8" s="135"/>
      <c r="CC8" s="135"/>
      <c r="CD8" s="135"/>
      <c r="CE8" s="135"/>
      <c r="CF8" s="135"/>
      <c r="CG8" s="135" t="s">
        <v>2040</v>
      </c>
      <c r="CH8" s="143" t="s">
        <v>533</v>
      </c>
    </row>
    <row r="9" spans="1:92" ht="15" thickBot="1" x14ac:dyDescent="0.4">
      <c r="A9" s="106">
        <v>8</v>
      </c>
      <c r="B9" s="130" t="s">
        <v>784</v>
      </c>
      <c r="C9" s="130" t="s">
        <v>587</v>
      </c>
      <c r="D9" s="130" t="s">
        <v>615</v>
      </c>
      <c r="E9" s="130"/>
      <c r="F9" s="130" t="s">
        <v>710</v>
      </c>
      <c r="G9" s="132">
        <v>27120</v>
      </c>
      <c r="H9" s="132">
        <v>38200</v>
      </c>
      <c r="I9" s="133">
        <f t="shared" si="0"/>
        <v>38380</v>
      </c>
      <c r="J9" s="134" t="s">
        <v>581</v>
      </c>
      <c r="K9" s="134" t="s">
        <v>874</v>
      </c>
      <c r="L9" s="130" t="s">
        <v>881</v>
      </c>
      <c r="M9" s="132" t="s">
        <v>162</v>
      </c>
      <c r="N9" s="135"/>
      <c r="O9" s="135"/>
      <c r="P9" s="135"/>
      <c r="Q9" s="135"/>
      <c r="R9" s="135"/>
      <c r="S9" s="147"/>
      <c r="T9" s="135"/>
      <c r="U9" s="130" t="s">
        <v>948</v>
      </c>
      <c r="V9" s="130" t="s">
        <v>1405</v>
      </c>
      <c r="W9" s="130" t="s">
        <v>1473</v>
      </c>
      <c r="X9" s="130" t="s">
        <v>1418</v>
      </c>
      <c r="Y9" s="130" t="s">
        <v>1559</v>
      </c>
      <c r="Z9" s="130" t="s">
        <v>1567</v>
      </c>
      <c r="AA9" s="130" t="s">
        <v>592</v>
      </c>
      <c r="AB9" s="131"/>
      <c r="AC9" s="134" t="s">
        <v>792</v>
      </c>
      <c r="AD9" s="134" t="s">
        <v>2190</v>
      </c>
      <c r="AE9" s="135"/>
      <c r="AF9" s="135" t="s">
        <v>594</v>
      </c>
      <c r="AG9" s="134" t="s">
        <v>2119</v>
      </c>
      <c r="AH9" s="135" t="s">
        <v>595</v>
      </c>
      <c r="AI9" s="130" t="s">
        <v>2234</v>
      </c>
      <c r="AJ9" s="130" t="s">
        <v>573</v>
      </c>
      <c r="AK9" s="130" t="s">
        <v>948</v>
      </c>
      <c r="AL9" s="130" t="s">
        <v>574</v>
      </c>
      <c r="AM9" s="145" t="s">
        <v>604</v>
      </c>
      <c r="AN9" s="130" t="s">
        <v>573</v>
      </c>
      <c r="AO9" s="130" t="s">
        <v>2130</v>
      </c>
      <c r="AP9" s="134" t="s">
        <v>2124</v>
      </c>
      <c r="AQ9" s="134" t="s">
        <v>1531</v>
      </c>
      <c r="AR9" s="130" t="s">
        <v>577</v>
      </c>
      <c r="AS9" s="130" t="s">
        <v>601</v>
      </c>
      <c r="AT9" s="135" t="s">
        <v>606</v>
      </c>
      <c r="AU9" s="135" t="s">
        <v>1630</v>
      </c>
      <c r="AV9" s="130" t="s">
        <v>1314</v>
      </c>
      <c r="AW9" s="137" t="str">
        <f>VLOOKUP($B9,'[2]HR Core - Employee Master Data '!$C:$BB,32,0)</f>
        <v>indirect</v>
      </c>
      <c r="AX9" s="135">
        <v>27</v>
      </c>
      <c r="AY9" s="138" t="s">
        <v>2037</v>
      </c>
      <c r="AZ9" s="138">
        <v>40</v>
      </c>
      <c r="BA9" s="130" t="s">
        <v>1039</v>
      </c>
      <c r="BB9" s="132">
        <v>43396</v>
      </c>
      <c r="BC9" s="132">
        <v>47048</v>
      </c>
      <c r="BD9" s="135" t="s">
        <v>1111</v>
      </c>
      <c r="BE9" s="135" t="s">
        <v>162</v>
      </c>
      <c r="BF9" s="130" t="s">
        <v>1182</v>
      </c>
      <c r="BG9" s="130" t="s">
        <v>1118</v>
      </c>
      <c r="BH9" s="140" t="s">
        <v>1123</v>
      </c>
      <c r="BI9" s="132">
        <v>45723</v>
      </c>
      <c r="BJ9" s="135" t="s">
        <v>577</v>
      </c>
      <c r="BK9" s="132" t="s">
        <v>1247</v>
      </c>
      <c r="BL9" s="135" t="s">
        <v>606</v>
      </c>
      <c r="BM9" s="135" t="s">
        <v>1314</v>
      </c>
      <c r="BN9" s="141" t="s">
        <v>1123</v>
      </c>
      <c r="BO9" s="141" t="s">
        <v>1159</v>
      </c>
      <c r="BP9" s="135" t="s">
        <v>1342</v>
      </c>
      <c r="BQ9" s="130" t="s">
        <v>1342</v>
      </c>
      <c r="BR9" s="132">
        <f t="shared" si="1"/>
        <v>45723</v>
      </c>
      <c r="BS9" s="132" t="s">
        <v>1795</v>
      </c>
      <c r="BT9" s="132" t="s">
        <v>1827</v>
      </c>
      <c r="BU9" s="135"/>
      <c r="BV9" s="130" t="s">
        <v>592</v>
      </c>
      <c r="BW9" s="135"/>
      <c r="BX9" s="135"/>
      <c r="BY9" s="135"/>
      <c r="BZ9" s="135"/>
      <c r="CA9" s="142">
        <v>49</v>
      </c>
      <c r="CB9" s="135"/>
      <c r="CC9" s="135"/>
      <c r="CD9" s="135"/>
      <c r="CE9" s="135"/>
      <c r="CF9" s="135"/>
      <c r="CG9" s="135" t="s">
        <v>2040</v>
      </c>
      <c r="CH9" s="143" t="s">
        <v>533</v>
      </c>
    </row>
    <row r="10" spans="1:92" ht="15" thickBot="1" x14ac:dyDescent="0.4">
      <c r="A10" s="106">
        <v>9</v>
      </c>
      <c r="B10" s="130" t="s">
        <v>785</v>
      </c>
      <c r="C10" s="130" t="s">
        <v>587</v>
      </c>
      <c r="D10" s="130" t="s">
        <v>616</v>
      </c>
      <c r="E10" s="131"/>
      <c r="F10" s="130" t="s">
        <v>711</v>
      </c>
      <c r="G10" s="132">
        <v>24554</v>
      </c>
      <c r="H10" s="132">
        <v>36901</v>
      </c>
      <c r="I10" s="133">
        <f t="shared" si="0"/>
        <v>37081</v>
      </c>
      <c r="J10" s="134" t="s">
        <v>581</v>
      </c>
      <c r="K10" s="134" t="s">
        <v>874</v>
      </c>
      <c r="L10" s="148" t="s">
        <v>1017</v>
      </c>
      <c r="M10" s="132" t="s">
        <v>162</v>
      </c>
      <c r="N10" s="135"/>
      <c r="O10" s="135"/>
      <c r="P10" s="135"/>
      <c r="Q10" s="135"/>
      <c r="R10" s="135"/>
      <c r="S10" s="136" t="s">
        <v>960</v>
      </c>
      <c r="T10" s="135"/>
      <c r="U10" s="130" t="s">
        <v>948</v>
      </c>
      <c r="V10" s="130" t="s">
        <v>1405</v>
      </c>
      <c r="W10" s="130" t="s">
        <v>1474</v>
      </c>
      <c r="X10" s="130" t="s">
        <v>1419</v>
      </c>
      <c r="Y10" s="130" t="s">
        <v>1559</v>
      </c>
      <c r="Z10" s="130" t="s">
        <v>161</v>
      </c>
      <c r="AA10" s="130" t="s">
        <v>592</v>
      </c>
      <c r="AB10" s="131"/>
      <c r="AC10" s="134" t="s">
        <v>792</v>
      </c>
      <c r="AD10" s="134" t="s">
        <v>2190</v>
      </c>
      <c r="AE10" s="135"/>
      <c r="AF10" s="135" t="s">
        <v>594</v>
      </c>
      <c r="AG10" s="134" t="s">
        <v>2119</v>
      </c>
      <c r="AH10" s="135" t="s">
        <v>595</v>
      </c>
      <c r="AI10" s="130" t="s">
        <v>2234</v>
      </c>
      <c r="AJ10" s="130" t="s">
        <v>573</v>
      </c>
      <c r="AK10" s="130" t="s">
        <v>948</v>
      </c>
      <c r="AL10" s="130" t="s">
        <v>574</v>
      </c>
      <c r="AM10" s="145" t="s">
        <v>604</v>
      </c>
      <c r="AN10" s="130" t="s">
        <v>573</v>
      </c>
      <c r="AO10" s="130" t="s">
        <v>602</v>
      </c>
      <c r="AP10" s="134" t="s">
        <v>2121</v>
      </c>
      <c r="AQ10" s="134" t="s">
        <v>1532</v>
      </c>
      <c r="AR10" s="130" t="s">
        <v>577</v>
      </c>
      <c r="AS10" s="130" t="s">
        <v>601</v>
      </c>
      <c r="AT10" s="135" t="s">
        <v>606</v>
      </c>
      <c r="AU10" s="135" t="s">
        <v>1632</v>
      </c>
      <c r="AV10" s="130" t="s">
        <v>1680</v>
      </c>
      <c r="AW10" s="137" t="str">
        <f>VLOOKUP($B10,'[2]HR Core - Employee Master Data '!$C:$BB,32,0)</f>
        <v>indirect</v>
      </c>
      <c r="AX10" s="135">
        <v>27</v>
      </c>
      <c r="AY10" s="138" t="s">
        <v>2037</v>
      </c>
      <c r="AZ10" s="138">
        <v>40</v>
      </c>
      <c r="BA10" s="130" t="s">
        <v>1040</v>
      </c>
      <c r="BB10" s="132">
        <v>43318</v>
      </c>
      <c r="BC10" s="132">
        <v>46970</v>
      </c>
      <c r="BD10" s="135" t="s">
        <v>1111</v>
      </c>
      <c r="BE10" s="135" t="s">
        <v>162</v>
      </c>
      <c r="BF10" s="130" t="s">
        <v>1183</v>
      </c>
      <c r="BG10" s="130" t="s">
        <v>1118</v>
      </c>
      <c r="BH10" s="140" t="s">
        <v>1124</v>
      </c>
      <c r="BI10" s="132">
        <v>48681</v>
      </c>
      <c r="BJ10" s="135" t="s">
        <v>577</v>
      </c>
      <c r="BK10" s="132" t="s">
        <v>1248</v>
      </c>
      <c r="BL10" s="135" t="s">
        <v>606</v>
      </c>
      <c r="BM10" s="135" t="s">
        <v>1315</v>
      </c>
      <c r="BN10" s="141" t="s">
        <v>1124</v>
      </c>
      <c r="BO10" s="141" t="s">
        <v>1160</v>
      </c>
      <c r="BP10" s="135" t="s">
        <v>1343</v>
      </c>
      <c r="BQ10" s="130" t="s">
        <v>1343</v>
      </c>
      <c r="BR10" s="132">
        <f t="shared" si="1"/>
        <v>48681</v>
      </c>
      <c r="BS10" s="132" t="s">
        <v>1795</v>
      </c>
      <c r="BT10" s="132" t="s">
        <v>1828</v>
      </c>
      <c r="BU10" s="135"/>
      <c r="BV10" s="130" t="s">
        <v>592</v>
      </c>
      <c r="BW10" s="135"/>
      <c r="BX10" s="135"/>
      <c r="BY10" s="135"/>
      <c r="BZ10" s="135"/>
      <c r="CA10" s="142">
        <v>56</v>
      </c>
      <c r="CB10" s="135"/>
      <c r="CC10" s="135"/>
      <c r="CD10" s="135"/>
      <c r="CE10" s="135"/>
      <c r="CF10" s="135"/>
      <c r="CG10" s="135" t="s">
        <v>2040</v>
      </c>
      <c r="CH10" s="143" t="s">
        <v>533</v>
      </c>
    </row>
    <row r="11" spans="1:92" ht="15" thickBot="1" x14ac:dyDescent="0.4">
      <c r="A11" s="106">
        <v>10</v>
      </c>
      <c r="B11" s="130" t="s">
        <v>786</v>
      </c>
      <c r="C11" s="130" t="s">
        <v>587</v>
      </c>
      <c r="D11" s="130" t="s">
        <v>617</v>
      </c>
      <c r="E11" s="131"/>
      <c r="F11" s="130" t="s">
        <v>712</v>
      </c>
      <c r="G11" s="132">
        <v>30640</v>
      </c>
      <c r="H11" s="132">
        <v>42862</v>
      </c>
      <c r="I11" s="133">
        <f t="shared" si="0"/>
        <v>43042</v>
      </c>
      <c r="J11" s="134" t="s">
        <v>581</v>
      </c>
      <c r="K11" s="134" t="s">
        <v>874</v>
      </c>
      <c r="L11" s="130" t="s">
        <v>882</v>
      </c>
      <c r="M11" s="132" t="s">
        <v>162</v>
      </c>
      <c r="N11" s="135"/>
      <c r="O11" s="135"/>
      <c r="P11" s="135"/>
      <c r="Q11" s="135"/>
      <c r="R11" s="135"/>
      <c r="S11" s="136" t="s">
        <v>961</v>
      </c>
      <c r="T11" s="135"/>
      <c r="U11" s="130" t="s">
        <v>948</v>
      </c>
      <c r="V11" s="130" t="s">
        <v>1406</v>
      </c>
      <c r="W11" s="130" t="s">
        <v>1475</v>
      </c>
      <c r="X11" s="130" t="s">
        <v>1420</v>
      </c>
      <c r="Y11" s="130" t="s">
        <v>1559</v>
      </c>
      <c r="Z11" s="130" t="s">
        <v>577</v>
      </c>
      <c r="AA11" s="130" t="s">
        <v>592</v>
      </c>
      <c r="AB11" s="131"/>
      <c r="AC11" s="134" t="s">
        <v>792</v>
      </c>
      <c r="AD11" s="134" t="s">
        <v>2190</v>
      </c>
      <c r="AE11" s="135"/>
      <c r="AF11" s="135" t="s">
        <v>594</v>
      </c>
      <c r="AG11" s="134" t="s">
        <v>2119</v>
      </c>
      <c r="AH11" s="135" t="s">
        <v>595</v>
      </c>
      <c r="AI11" s="130" t="s">
        <v>2235</v>
      </c>
      <c r="AJ11" s="130" t="s">
        <v>573</v>
      </c>
      <c r="AK11" s="130" t="s">
        <v>948</v>
      </c>
      <c r="AL11" s="130" t="s">
        <v>574</v>
      </c>
      <c r="AM11" s="145" t="s">
        <v>604</v>
      </c>
      <c r="AN11" s="130" t="s">
        <v>573</v>
      </c>
      <c r="AO11" s="130" t="s">
        <v>2130</v>
      </c>
      <c r="AP11" s="134" t="s">
        <v>2124</v>
      </c>
      <c r="AQ11" s="134" t="s">
        <v>1532</v>
      </c>
      <c r="AR11" s="130" t="s">
        <v>577</v>
      </c>
      <c r="AS11" s="130" t="s">
        <v>601</v>
      </c>
      <c r="AT11" s="135" t="s">
        <v>606</v>
      </c>
      <c r="AU11" s="135" t="s">
        <v>1633</v>
      </c>
      <c r="AV11" s="130" t="s">
        <v>1314</v>
      </c>
      <c r="AW11" s="137" t="str">
        <f>VLOOKUP($B11,'[2]HR Core - Employee Master Data '!$C:$BB,32,0)</f>
        <v>indirect</v>
      </c>
      <c r="AX11" s="135">
        <v>25</v>
      </c>
      <c r="AY11" s="138" t="s">
        <v>2037</v>
      </c>
      <c r="AZ11" s="138">
        <v>40</v>
      </c>
      <c r="BA11" s="130" t="s">
        <v>1041</v>
      </c>
      <c r="BB11" s="132">
        <v>44767</v>
      </c>
      <c r="BC11" s="132">
        <v>48419</v>
      </c>
      <c r="BD11" s="135" t="s">
        <v>1111</v>
      </c>
      <c r="BE11" s="135" t="s">
        <v>162</v>
      </c>
      <c r="BF11" s="130" t="s">
        <v>1184</v>
      </c>
      <c r="BG11" s="130" t="s">
        <v>1118</v>
      </c>
      <c r="BH11" s="140" t="s">
        <v>1125</v>
      </c>
      <c r="BI11" s="132">
        <v>45309</v>
      </c>
      <c r="BJ11" s="135" t="s">
        <v>577</v>
      </c>
      <c r="BK11" s="132" t="s">
        <v>1249</v>
      </c>
      <c r="BL11" s="135" t="s">
        <v>606</v>
      </c>
      <c r="BM11" s="135" t="s">
        <v>1316</v>
      </c>
      <c r="BN11" s="141" t="s">
        <v>1125</v>
      </c>
      <c r="BO11" s="141">
        <v>45309</v>
      </c>
      <c r="BP11" s="135" t="s">
        <v>1344</v>
      </c>
      <c r="BQ11" s="130" t="s">
        <v>1344</v>
      </c>
      <c r="BR11" s="132">
        <f t="shared" si="1"/>
        <v>45309</v>
      </c>
      <c r="BS11" s="132" t="s">
        <v>1795</v>
      </c>
      <c r="BT11" s="132" t="s">
        <v>1829</v>
      </c>
      <c r="BU11" s="135"/>
      <c r="BV11" s="130" t="s">
        <v>592</v>
      </c>
      <c r="BW11" s="135"/>
      <c r="BX11" s="135"/>
      <c r="BY11" s="135"/>
      <c r="BZ11" s="135"/>
      <c r="CA11" s="142">
        <v>40</v>
      </c>
      <c r="CB11" s="135"/>
      <c r="CC11" s="135"/>
      <c r="CD11" s="135"/>
      <c r="CE11" s="135"/>
      <c r="CF11" s="135"/>
      <c r="CG11" s="135" t="s">
        <v>2040</v>
      </c>
      <c r="CH11" s="143" t="s">
        <v>533</v>
      </c>
    </row>
    <row r="12" spans="1:92" ht="15" thickBot="1" x14ac:dyDescent="0.4">
      <c r="A12" s="106">
        <v>11</v>
      </c>
      <c r="B12" s="130" t="s">
        <v>787</v>
      </c>
      <c r="C12" s="130" t="s">
        <v>587</v>
      </c>
      <c r="D12" s="130" t="s">
        <v>618</v>
      </c>
      <c r="E12" s="131"/>
      <c r="F12" s="130" t="s">
        <v>713</v>
      </c>
      <c r="G12" s="132">
        <v>26226</v>
      </c>
      <c r="H12" s="132">
        <v>36597</v>
      </c>
      <c r="I12" s="133">
        <f t="shared" si="0"/>
        <v>36777</v>
      </c>
      <c r="J12" s="134" t="s">
        <v>581</v>
      </c>
      <c r="K12" s="134" t="s">
        <v>874</v>
      </c>
      <c r="L12" s="130" t="s">
        <v>883</v>
      </c>
      <c r="M12" s="132" t="s">
        <v>162</v>
      </c>
      <c r="N12" s="135"/>
      <c r="O12" s="135"/>
      <c r="P12" s="135"/>
      <c r="Q12" s="135"/>
      <c r="R12" s="135"/>
      <c r="S12" s="136" t="s">
        <v>962</v>
      </c>
      <c r="T12" s="135"/>
      <c r="U12" s="130" t="s">
        <v>948</v>
      </c>
      <c r="V12" s="130" t="s">
        <v>1407</v>
      </c>
      <c r="W12" s="130" t="s">
        <v>1476</v>
      </c>
      <c r="X12" s="130" t="s">
        <v>1421</v>
      </c>
      <c r="Y12" s="130" t="s">
        <v>1561</v>
      </c>
      <c r="Z12" s="130" t="s">
        <v>1569</v>
      </c>
      <c r="AA12" s="130" t="s">
        <v>592</v>
      </c>
      <c r="AB12" s="131"/>
      <c r="AC12" s="134" t="s">
        <v>792</v>
      </c>
      <c r="AD12" s="134" t="s">
        <v>2190</v>
      </c>
      <c r="AE12" s="135"/>
      <c r="AF12" s="135" t="s">
        <v>594</v>
      </c>
      <c r="AG12" s="134" t="s">
        <v>2119</v>
      </c>
      <c r="AH12" s="135" t="s">
        <v>595</v>
      </c>
      <c r="AI12" s="130" t="s">
        <v>2235</v>
      </c>
      <c r="AJ12" s="130" t="s">
        <v>573</v>
      </c>
      <c r="AK12" s="130" t="s">
        <v>948</v>
      </c>
      <c r="AL12" s="130" t="s">
        <v>574</v>
      </c>
      <c r="AM12" s="145" t="s">
        <v>604</v>
      </c>
      <c r="AN12" s="130" t="s">
        <v>573</v>
      </c>
      <c r="AO12" s="130" t="s">
        <v>2172</v>
      </c>
      <c r="AP12" s="134" t="s">
        <v>2122</v>
      </c>
      <c r="AQ12" s="134" t="s">
        <v>1532</v>
      </c>
      <c r="AR12" s="130" t="s">
        <v>577</v>
      </c>
      <c r="AS12" s="130" t="s">
        <v>601</v>
      </c>
      <c r="AT12" s="135" t="s">
        <v>606</v>
      </c>
      <c r="AU12" s="135" t="s">
        <v>1634</v>
      </c>
      <c r="AV12" s="130" t="s">
        <v>1677</v>
      </c>
      <c r="AW12" s="137" t="str">
        <f>VLOOKUP($B12,'[2]HR Core - Employee Master Data '!$C:$BB,32,0)</f>
        <v>indirect</v>
      </c>
      <c r="AX12" s="135">
        <v>27</v>
      </c>
      <c r="AY12" s="138" t="s">
        <v>2037</v>
      </c>
      <c r="AZ12" s="138">
        <v>40</v>
      </c>
      <c r="BA12" s="130" t="s">
        <v>1042</v>
      </c>
      <c r="BB12" s="132">
        <v>43558</v>
      </c>
      <c r="BC12" s="132">
        <v>47210</v>
      </c>
      <c r="BD12" s="135" t="s">
        <v>1109</v>
      </c>
      <c r="BE12" s="135" t="s">
        <v>162</v>
      </c>
      <c r="BF12" s="130" t="s">
        <v>1185</v>
      </c>
      <c r="BG12" s="130" t="s">
        <v>1118</v>
      </c>
      <c r="BH12" s="140" t="s">
        <v>1126</v>
      </c>
      <c r="BI12" s="132">
        <v>48492</v>
      </c>
      <c r="BJ12" s="135" t="s">
        <v>577</v>
      </c>
      <c r="BK12" s="132" t="s">
        <v>1250</v>
      </c>
      <c r="BL12" s="135" t="s">
        <v>606</v>
      </c>
      <c r="BM12" s="135" t="s">
        <v>1317</v>
      </c>
      <c r="BN12" s="141" t="s">
        <v>1126</v>
      </c>
      <c r="BO12" s="141" t="s">
        <v>1161</v>
      </c>
      <c r="BP12" s="135" t="s">
        <v>1345</v>
      </c>
      <c r="BQ12" s="130" t="s">
        <v>1345</v>
      </c>
      <c r="BR12" s="132">
        <f t="shared" si="1"/>
        <v>48492</v>
      </c>
      <c r="BS12" s="132" t="s">
        <v>1795</v>
      </c>
      <c r="BT12" s="132" t="s">
        <v>1830</v>
      </c>
      <c r="BU12" s="135"/>
      <c r="BV12" s="130" t="s">
        <v>592</v>
      </c>
      <c r="BW12" s="135"/>
      <c r="BX12" s="135"/>
      <c r="BY12" s="135"/>
      <c r="BZ12" s="135"/>
      <c r="CA12" s="142">
        <v>52</v>
      </c>
      <c r="CB12" s="135"/>
      <c r="CC12" s="135"/>
      <c r="CD12" s="135"/>
      <c r="CE12" s="135"/>
      <c r="CF12" s="135"/>
      <c r="CG12" s="135" t="s">
        <v>2040</v>
      </c>
      <c r="CH12" s="143" t="s">
        <v>533</v>
      </c>
    </row>
    <row r="13" spans="1:92" ht="29.5" thickBot="1" x14ac:dyDescent="0.4">
      <c r="A13" s="106">
        <v>12</v>
      </c>
      <c r="B13" s="130" t="s">
        <v>788</v>
      </c>
      <c r="C13" s="130" t="s">
        <v>587</v>
      </c>
      <c r="D13" s="130" t="s">
        <v>619</v>
      </c>
      <c r="E13" s="131"/>
      <c r="F13" s="130" t="s">
        <v>714</v>
      </c>
      <c r="G13" s="132">
        <v>29799</v>
      </c>
      <c r="H13" s="132">
        <v>44409</v>
      </c>
      <c r="I13" s="133">
        <f t="shared" si="0"/>
        <v>44589</v>
      </c>
      <c r="J13" s="134" t="s">
        <v>581</v>
      </c>
      <c r="K13" s="134" t="s">
        <v>874</v>
      </c>
      <c r="L13" s="130" t="s">
        <v>884</v>
      </c>
      <c r="M13" s="132" t="s">
        <v>1112</v>
      </c>
      <c r="N13" s="135"/>
      <c r="O13" s="135"/>
      <c r="P13" s="135"/>
      <c r="Q13" s="135"/>
      <c r="R13" s="135"/>
      <c r="S13" s="136" t="s">
        <v>963</v>
      </c>
      <c r="T13" s="135"/>
      <c r="U13" s="130" t="s">
        <v>948</v>
      </c>
      <c r="V13" s="130" t="s">
        <v>1406</v>
      </c>
      <c r="W13" s="130" t="s">
        <v>1477</v>
      </c>
      <c r="X13" s="130" t="s">
        <v>1422</v>
      </c>
      <c r="Y13" s="130" t="s">
        <v>1559</v>
      </c>
      <c r="Z13" s="130" t="s">
        <v>1570</v>
      </c>
      <c r="AA13" s="130" t="s">
        <v>592</v>
      </c>
      <c r="AB13" s="130"/>
      <c r="AC13" s="134" t="s">
        <v>792</v>
      </c>
      <c r="AD13" s="134" t="s">
        <v>2190</v>
      </c>
      <c r="AE13" s="135"/>
      <c r="AF13" s="135" t="s">
        <v>594</v>
      </c>
      <c r="AG13" s="134" t="s">
        <v>2119</v>
      </c>
      <c r="AH13" s="135" t="s">
        <v>595</v>
      </c>
      <c r="AI13" s="130" t="s">
        <v>2234</v>
      </c>
      <c r="AJ13" s="130" t="s">
        <v>573</v>
      </c>
      <c r="AK13" s="130" t="s">
        <v>948</v>
      </c>
      <c r="AL13" s="130" t="s">
        <v>574</v>
      </c>
      <c r="AM13" s="145" t="s">
        <v>604</v>
      </c>
      <c r="AN13" s="130" t="s">
        <v>573</v>
      </c>
      <c r="AO13" s="130" t="s">
        <v>602</v>
      </c>
      <c r="AP13" s="134" t="s">
        <v>2126</v>
      </c>
      <c r="AQ13" s="134" t="s">
        <v>1531</v>
      </c>
      <c r="AR13" s="130" t="s">
        <v>577</v>
      </c>
      <c r="AS13" s="130" t="s">
        <v>601</v>
      </c>
      <c r="AT13" s="135" t="s">
        <v>606</v>
      </c>
      <c r="AU13" s="135" t="s">
        <v>1635</v>
      </c>
      <c r="AV13" s="130" t="s">
        <v>1315</v>
      </c>
      <c r="AW13" s="137" t="str">
        <f>VLOOKUP($B13,'[2]HR Core - Employee Master Data '!$C:$BB,32,0)</f>
        <v>indirect</v>
      </c>
      <c r="AX13" s="135">
        <v>22</v>
      </c>
      <c r="AY13" s="138" t="s">
        <v>2037</v>
      </c>
      <c r="AZ13" s="138">
        <v>40</v>
      </c>
      <c r="BA13" s="130" t="s">
        <v>1043</v>
      </c>
      <c r="BB13" s="132">
        <v>44405</v>
      </c>
      <c r="BC13" s="132">
        <v>46961</v>
      </c>
      <c r="BD13" s="135" t="s">
        <v>1112</v>
      </c>
      <c r="BE13" s="135" t="s">
        <v>1112</v>
      </c>
      <c r="BF13" s="130" t="s">
        <v>1186</v>
      </c>
      <c r="BG13" s="130" t="s">
        <v>1118</v>
      </c>
      <c r="BH13" s="140">
        <v>44474</v>
      </c>
      <c r="BI13" s="132">
        <v>45569</v>
      </c>
      <c r="BJ13" s="135" t="s">
        <v>577</v>
      </c>
      <c r="BK13" s="132" t="s">
        <v>1251</v>
      </c>
      <c r="BL13" s="135" t="s">
        <v>606</v>
      </c>
      <c r="BM13" s="135" t="s">
        <v>1318</v>
      </c>
      <c r="BN13" s="141">
        <v>44474</v>
      </c>
      <c r="BO13" s="141">
        <v>45569</v>
      </c>
      <c r="BP13" s="135" t="s">
        <v>1346</v>
      </c>
      <c r="BQ13" s="130" t="s">
        <v>1346</v>
      </c>
      <c r="BR13" s="132">
        <f t="shared" si="1"/>
        <v>45569</v>
      </c>
      <c r="BS13" s="132" t="s">
        <v>1796</v>
      </c>
      <c r="BT13" s="132" t="s">
        <v>1831</v>
      </c>
      <c r="BU13" s="135"/>
      <c r="BV13" s="130" t="s">
        <v>592</v>
      </c>
      <c r="BW13" s="135"/>
      <c r="BX13" s="135"/>
      <c r="BY13" s="135"/>
      <c r="BZ13" s="135"/>
      <c r="CA13" s="142">
        <v>42</v>
      </c>
      <c r="CB13" s="135"/>
      <c r="CC13" s="135"/>
      <c r="CD13" s="135"/>
      <c r="CE13" s="135"/>
      <c r="CF13" s="135"/>
      <c r="CG13" s="135" t="s">
        <v>2040</v>
      </c>
      <c r="CH13" s="143" t="s">
        <v>533</v>
      </c>
    </row>
    <row r="14" spans="1:92" ht="15" thickBot="1" x14ac:dyDescent="0.4">
      <c r="A14" s="106">
        <v>13</v>
      </c>
      <c r="B14" s="130" t="s">
        <v>789</v>
      </c>
      <c r="C14" s="130" t="s">
        <v>587</v>
      </c>
      <c r="D14" s="130" t="s">
        <v>620</v>
      </c>
      <c r="E14" s="131"/>
      <c r="F14" s="130" t="s">
        <v>715</v>
      </c>
      <c r="G14" s="132">
        <v>33075</v>
      </c>
      <c r="H14" s="132">
        <v>44805</v>
      </c>
      <c r="I14" s="133">
        <f t="shared" si="0"/>
        <v>44985</v>
      </c>
      <c r="J14" s="134" t="s">
        <v>581</v>
      </c>
      <c r="K14" s="134" t="s">
        <v>874</v>
      </c>
      <c r="L14" s="130" t="s">
        <v>885</v>
      </c>
      <c r="M14" s="132" t="s">
        <v>162</v>
      </c>
      <c r="N14" s="135"/>
      <c r="O14" s="135"/>
      <c r="P14" s="135"/>
      <c r="Q14" s="135"/>
      <c r="R14" s="135"/>
      <c r="S14" s="147"/>
      <c r="T14" s="135"/>
      <c r="U14" s="130" t="s">
        <v>946</v>
      </c>
      <c r="V14" s="130" t="s">
        <v>1583</v>
      </c>
      <c r="W14" s="130" t="s">
        <v>1538</v>
      </c>
      <c r="X14" s="130" t="str">
        <f>RIGHT(W14,13)</f>
        <v>0076217900156</v>
      </c>
      <c r="Y14" s="130"/>
      <c r="Z14" s="130"/>
      <c r="AA14" s="130" t="s">
        <v>592</v>
      </c>
      <c r="AB14" s="130"/>
      <c r="AC14" s="134" t="s">
        <v>792</v>
      </c>
      <c r="AD14" s="134" t="s">
        <v>2190</v>
      </c>
      <c r="AE14" s="135"/>
      <c r="AF14" s="135" t="s">
        <v>594</v>
      </c>
      <c r="AG14" s="134" t="s">
        <v>2119</v>
      </c>
      <c r="AH14" s="135" t="s">
        <v>595</v>
      </c>
      <c r="AI14" s="130" t="s">
        <v>2234</v>
      </c>
      <c r="AJ14" s="130" t="s">
        <v>1529</v>
      </c>
      <c r="AK14" s="130" t="s">
        <v>946</v>
      </c>
      <c r="AL14" s="130" t="s">
        <v>949</v>
      </c>
      <c r="AM14" s="130">
        <v>828</v>
      </c>
      <c r="AN14" s="130" t="s">
        <v>1529</v>
      </c>
      <c r="AO14" s="130" t="s">
        <v>569</v>
      </c>
      <c r="AP14" s="134" t="s">
        <v>2125</v>
      </c>
      <c r="AQ14" s="134" t="s">
        <v>1531</v>
      </c>
      <c r="AR14" s="135" t="s">
        <v>1612</v>
      </c>
      <c r="AS14" s="130" t="s">
        <v>1536</v>
      </c>
      <c r="AT14" s="135" t="s">
        <v>1537</v>
      </c>
      <c r="AU14" s="135" t="s">
        <v>1636</v>
      </c>
      <c r="AV14" s="130" t="s">
        <v>607</v>
      </c>
      <c r="AW14" s="137" t="str">
        <f>VLOOKUP($B14,'[2]HR Core - Employee Master Data '!$C:$BB,32,0)</f>
        <v>indirect</v>
      </c>
      <c r="AX14" s="135">
        <v>21</v>
      </c>
      <c r="AY14" s="138" t="s">
        <v>2037</v>
      </c>
      <c r="AZ14" s="138">
        <v>40</v>
      </c>
      <c r="BA14" s="130" t="str">
        <f>VLOOKUP($B14,'[5]All Employees Profile'!$B$9:$AT$38,23,0)</f>
        <v>ZX92007</v>
      </c>
      <c r="BB14" s="132">
        <v>44802</v>
      </c>
      <c r="BC14" s="132">
        <v>46574</v>
      </c>
      <c r="BD14" s="135" t="s">
        <v>944</v>
      </c>
      <c r="BE14" s="135" t="s">
        <v>944</v>
      </c>
      <c r="BF14" s="130">
        <f>VLOOKUP(B14,'[5]All Employees Profile'!$B$8:$AL$38,11,0)</f>
        <v>1067251023</v>
      </c>
      <c r="BG14" s="130" t="str">
        <f>IF(AL14="SA828", "Technical Soluiton Trading LLC","Wika Saudi Arabia LLC")</f>
        <v>Technical Soluiton Trading LLC</v>
      </c>
      <c r="BH14" s="141" t="s">
        <v>1582</v>
      </c>
      <c r="BI14" s="132">
        <v>48031</v>
      </c>
      <c r="BJ14" s="135" t="s">
        <v>944</v>
      </c>
      <c r="BK14" s="130">
        <v>1067251023</v>
      </c>
      <c r="BL14" s="135" t="s">
        <v>944</v>
      </c>
      <c r="BM14" s="135"/>
      <c r="BN14" s="141"/>
      <c r="BO14" s="141">
        <f>+BI14</f>
        <v>48031</v>
      </c>
      <c r="BP14" s="135">
        <f>+BK14</f>
        <v>1067251023</v>
      </c>
      <c r="BQ14" s="130">
        <f>+BP14</f>
        <v>1067251023</v>
      </c>
      <c r="BR14" s="132">
        <f t="shared" si="1"/>
        <v>48031</v>
      </c>
      <c r="BS14" s="132" t="s">
        <v>1795</v>
      </c>
      <c r="BT14" s="132" t="s">
        <v>1832</v>
      </c>
      <c r="BU14" s="135"/>
      <c r="BV14" s="130" t="s">
        <v>592</v>
      </c>
      <c r="BW14" s="135"/>
      <c r="BX14" s="135"/>
      <c r="BY14" s="135"/>
      <c r="BZ14" s="135"/>
      <c r="CA14" s="142">
        <v>33</v>
      </c>
      <c r="CB14" s="135"/>
      <c r="CC14" s="135"/>
      <c r="CD14" s="135"/>
      <c r="CE14" s="135"/>
      <c r="CF14" s="135"/>
      <c r="CG14" s="135" t="s">
        <v>2040</v>
      </c>
      <c r="CH14" s="143" t="s">
        <v>533</v>
      </c>
    </row>
    <row r="15" spans="1:92" ht="29.5" thickBot="1" x14ac:dyDescent="0.4">
      <c r="A15" s="106">
        <v>14</v>
      </c>
      <c r="B15" s="130" t="s">
        <v>790</v>
      </c>
      <c r="C15" s="130" t="s">
        <v>587</v>
      </c>
      <c r="D15" s="130" t="s">
        <v>621</v>
      </c>
      <c r="E15" s="131"/>
      <c r="F15" s="130" t="s">
        <v>716</v>
      </c>
      <c r="G15" s="132">
        <v>34641</v>
      </c>
      <c r="H15" s="132">
        <v>43313</v>
      </c>
      <c r="I15" s="133">
        <f t="shared" si="0"/>
        <v>43493</v>
      </c>
      <c r="J15" s="134" t="s">
        <v>581</v>
      </c>
      <c r="K15" s="134" t="s">
        <v>874</v>
      </c>
      <c r="L15" s="130" t="s">
        <v>886</v>
      </c>
      <c r="M15" s="132" t="s">
        <v>162</v>
      </c>
      <c r="N15" s="135"/>
      <c r="O15" s="135"/>
      <c r="P15" s="135"/>
      <c r="Q15" s="135"/>
      <c r="R15" s="135"/>
      <c r="S15" s="136" t="s">
        <v>964</v>
      </c>
      <c r="T15" s="135"/>
      <c r="U15" s="130" t="s">
        <v>948</v>
      </c>
      <c r="V15" s="130"/>
      <c r="W15" s="130"/>
      <c r="X15" s="130"/>
      <c r="Y15" s="130"/>
      <c r="Z15" s="130"/>
      <c r="AA15" s="130" t="s">
        <v>592</v>
      </c>
      <c r="AB15" s="130"/>
      <c r="AC15" s="134" t="s">
        <v>593</v>
      </c>
      <c r="AD15" s="134" t="s">
        <v>2193</v>
      </c>
      <c r="AE15" s="135"/>
      <c r="AF15" s="135" t="s">
        <v>594</v>
      </c>
      <c r="AG15" s="134" t="s">
        <v>2119</v>
      </c>
      <c r="AH15" s="135" t="s">
        <v>595</v>
      </c>
      <c r="AI15" s="130" t="s">
        <v>2235</v>
      </c>
      <c r="AJ15" s="130" t="s">
        <v>573</v>
      </c>
      <c r="AK15" s="130" t="s">
        <v>948</v>
      </c>
      <c r="AL15" s="130" t="s">
        <v>574</v>
      </c>
      <c r="AM15" s="145" t="s">
        <v>604</v>
      </c>
      <c r="AN15" s="130" t="s">
        <v>573</v>
      </c>
      <c r="AO15" s="130" t="s">
        <v>2173</v>
      </c>
      <c r="AP15" s="134" t="s">
        <v>2126</v>
      </c>
      <c r="AQ15" s="134" t="s">
        <v>1533</v>
      </c>
      <c r="AR15" s="130" t="s">
        <v>577</v>
      </c>
      <c r="AS15" s="130" t="s">
        <v>601</v>
      </c>
      <c r="AT15" s="135" t="s">
        <v>606</v>
      </c>
      <c r="AU15" s="135" t="s">
        <v>1637</v>
      </c>
      <c r="AV15" s="130" t="s">
        <v>1681</v>
      </c>
      <c r="AW15" s="137" t="str">
        <f>VLOOKUP($B15,'[2]HR Core - Employee Master Data '!$C:$BB,32,0)</f>
        <v>indirect</v>
      </c>
      <c r="AX15" s="135">
        <v>22</v>
      </c>
      <c r="AY15" s="138" t="s">
        <v>2037</v>
      </c>
      <c r="AZ15" s="138">
        <v>40</v>
      </c>
      <c r="BA15" s="130" t="s">
        <v>1044</v>
      </c>
      <c r="BB15" s="132">
        <v>43379</v>
      </c>
      <c r="BC15" s="132">
        <v>47031</v>
      </c>
      <c r="BD15" s="135" t="s">
        <v>162</v>
      </c>
      <c r="BE15" s="135" t="s">
        <v>162</v>
      </c>
      <c r="BF15" s="130"/>
      <c r="BG15" s="130"/>
      <c r="BH15" s="140">
        <v>45618</v>
      </c>
      <c r="BI15" s="132">
        <v>45617</v>
      </c>
      <c r="BJ15" s="135"/>
      <c r="BK15" s="132" t="s">
        <v>1252</v>
      </c>
      <c r="BL15" s="135"/>
      <c r="BM15" s="135"/>
      <c r="BN15" s="141">
        <v>45618</v>
      </c>
      <c r="BO15" s="141">
        <v>45617</v>
      </c>
      <c r="BP15" s="135" t="s">
        <v>1347</v>
      </c>
      <c r="BQ15" s="130" t="s">
        <v>1347</v>
      </c>
      <c r="BR15" s="132">
        <f t="shared" si="1"/>
        <v>45617</v>
      </c>
      <c r="BS15" s="132" t="s">
        <v>1796</v>
      </c>
      <c r="BT15" s="132" t="s">
        <v>1833</v>
      </c>
      <c r="BU15" s="135"/>
      <c r="BV15" s="130" t="s">
        <v>592</v>
      </c>
      <c r="BW15" s="135"/>
      <c r="BX15" s="135"/>
      <c r="BY15" s="135"/>
      <c r="BZ15" s="135"/>
      <c r="CA15" s="142">
        <v>29</v>
      </c>
      <c r="CB15" s="135"/>
      <c r="CC15" s="135"/>
      <c r="CD15" s="135"/>
      <c r="CE15" s="135"/>
      <c r="CF15" s="135"/>
      <c r="CG15" s="135" t="s">
        <v>2040</v>
      </c>
      <c r="CH15" s="143" t="s">
        <v>533</v>
      </c>
    </row>
    <row r="16" spans="1:92" ht="29.5" thickBot="1" x14ac:dyDescent="0.4">
      <c r="A16" s="106">
        <v>15</v>
      </c>
      <c r="B16" s="130" t="s">
        <v>791</v>
      </c>
      <c r="C16" s="130" t="s">
        <v>587</v>
      </c>
      <c r="D16" s="130" t="s">
        <v>622</v>
      </c>
      <c r="E16" s="131"/>
      <c r="F16" s="130" t="s">
        <v>711</v>
      </c>
      <c r="G16" s="132">
        <v>33654</v>
      </c>
      <c r="H16" s="132">
        <v>43702</v>
      </c>
      <c r="I16" s="133">
        <f t="shared" si="0"/>
        <v>43882</v>
      </c>
      <c r="J16" s="134" t="s">
        <v>581</v>
      </c>
      <c r="K16" s="134" t="s">
        <v>874</v>
      </c>
      <c r="L16" s="148" t="s">
        <v>1018</v>
      </c>
      <c r="M16" s="132" t="s">
        <v>162</v>
      </c>
      <c r="N16" s="135"/>
      <c r="O16" s="135"/>
      <c r="P16" s="135"/>
      <c r="Q16" s="135"/>
      <c r="R16" s="135"/>
      <c r="S16" s="136" t="s">
        <v>965</v>
      </c>
      <c r="T16" s="135"/>
      <c r="U16" s="130" t="s">
        <v>948</v>
      </c>
      <c r="V16" s="130" t="s">
        <v>1407</v>
      </c>
      <c r="W16" s="130" t="s">
        <v>1478</v>
      </c>
      <c r="X16" s="130" t="s">
        <v>1423</v>
      </c>
      <c r="Y16" s="130" t="s">
        <v>1561</v>
      </c>
      <c r="Z16" s="130" t="s">
        <v>577</v>
      </c>
      <c r="AA16" s="130" t="s">
        <v>592</v>
      </c>
      <c r="AB16" s="130"/>
      <c r="AC16" s="134" t="s">
        <v>593</v>
      </c>
      <c r="AD16" s="134" t="s">
        <v>2193</v>
      </c>
      <c r="AE16" s="135"/>
      <c r="AF16" s="135" t="s">
        <v>594</v>
      </c>
      <c r="AG16" s="134" t="s">
        <v>2119</v>
      </c>
      <c r="AH16" s="135" t="s">
        <v>595</v>
      </c>
      <c r="AI16" s="130" t="s">
        <v>2234</v>
      </c>
      <c r="AJ16" s="130" t="s">
        <v>573</v>
      </c>
      <c r="AK16" s="130" t="s">
        <v>948</v>
      </c>
      <c r="AL16" s="130" t="s">
        <v>574</v>
      </c>
      <c r="AM16" s="145" t="s">
        <v>604</v>
      </c>
      <c r="AN16" s="130" t="s">
        <v>573</v>
      </c>
      <c r="AO16" s="130" t="s">
        <v>2173</v>
      </c>
      <c r="AP16" s="134" t="s">
        <v>2126</v>
      </c>
      <c r="AQ16" s="134" t="s">
        <v>1533</v>
      </c>
      <c r="AR16" s="130" t="s">
        <v>577</v>
      </c>
      <c r="AS16" s="130" t="s">
        <v>601</v>
      </c>
      <c r="AT16" s="135" t="s">
        <v>606</v>
      </c>
      <c r="AU16" s="135" t="s">
        <v>1637</v>
      </c>
      <c r="AV16" s="130" t="s">
        <v>1681</v>
      </c>
      <c r="AW16" s="137" t="str">
        <f>VLOOKUP($B16,'[2]HR Core - Employee Master Data '!$C:$BB,32,0)</f>
        <v>indirect</v>
      </c>
      <c r="AX16" s="135">
        <v>23</v>
      </c>
      <c r="AY16" s="138" t="s">
        <v>2037</v>
      </c>
      <c r="AZ16" s="138">
        <v>40</v>
      </c>
      <c r="BA16" s="130" t="s">
        <v>1045</v>
      </c>
      <c r="BB16" s="132">
        <v>44297</v>
      </c>
      <c r="BC16" s="132">
        <v>47948</v>
      </c>
      <c r="BD16" s="135" t="s">
        <v>162</v>
      </c>
      <c r="BE16" s="135" t="s">
        <v>162</v>
      </c>
      <c r="BF16" s="130" t="s">
        <v>1187</v>
      </c>
      <c r="BG16" s="130" t="s">
        <v>1118</v>
      </c>
      <c r="BH16" s="140">
        <v>44809</v>
      </c>
      <c r="BI16" s="132">
        <v>45904</v>
      </c>
      <c r="BJ16" s="135" t="s">
        <v>577</v>
      </c>
      <c r="BK16" s="132" t="s">
        <v>1253</v>
      </c>
      <c r="BL16" s="135" t="s">
        <v>606</v>
      </c>
      <c r="BM16" s="135" t="s">
        <v>1309</v>
      </c>
      <c r="BN16" s="141">
        <v>44809</v>
      </c>
      <c r="BO16" s="141">
        <v>45904</v>
      </c>
      <c r="BP16" s="135" t="s">
        <v>1348</v>
      </c>
      <c r="BQ16" s="130" t="s">
        <v>1348</v>
      </c>
      <c r="BR16" s="132">
        <f t="shared" si="1"/>
        <v>45904</v>
      </c>
      <c r="BS16" s="132" t="s">
        <v>1795</v>
      </c>
      <c r="BT16" s="132" t="s">
        <v>1834</v>
      </c>
      <c r="BU16" s="135"/>
      <c r="BV16" s="130" t="s">
        <v>592</v>
      </c>
      <c r="BW16" s="135"/>
      <c r="BX16" s="135"/>
      <c r="BY16" s="135"/>
      <c r="BZ16" s="135"/>
      <c r="CA16" s="142">
        <v>31</v>
      </c>
      <c r="CB16" s="135"/>
      <c r="CC16" s="135"/>
      <c r="CD16" s="135"/>
      <c r="CE16" s="135"/>
      <c r="CF16" s="135"/>
      <c r="CG16" s="135" t="s">
        <v>2040</v>
      </c>
      <c r="CH16" s="143" t="s">
        <v>533</v>
      </c>
    </row>
    <row r="17" spans="1:86" ht="15" thickBot="1" x14ac:dyDescent="0.4">
      <c r="A17" s="106">
        <v>16</v>
      </c>
      <c r="B17" s="130" t="s">
        <v>792</v>
      </c>
      <c r="C17" s="130" t="s">
        <v>587</v>
      </c>
      <c r="D17" s="130" t="s">
        <v>623</v>
      </c>
      <c r="E17" s="131"/>
      <c r="F17" s="130" t="s">
        <v>717</v>
      </c>
      <c r="G17" s="132">
        <v>26769</v>
      </c>
      <c r="H17" s="132">
        <v>38808</v>
      </c>
      <c r="I17" s="133">
        <f t="shared" si="0"/>
        <v>38988</v>
      </c>
      <c r="J17" s="134" t="s">
        <v>581</v>
      </c>
      <c r="K17" s="134" t="s">
        <v>874</v>
      </c>
      <c r="L17" s="130" t="s">
        <v>887</v>
      </c>
      <c r="M17" s="132" t="s">
        <v>953</v>
      </c>
      <c r="N17" s="135"/>
      <c r="O17" s="135"/>
      <c r="P17" s="135"/>
      <c r="Q17" s="135"/>
      <c r="R17" s="135"/>
      <c r="S17" s="136" t="s">
        <v>966</v>
      </c>
      <c r="T17" s="135"/>
      <c r="U17" s="130" t="s">
        <v>948</v>
      </c>
      <c r="V17" s="130" t="s">
        <v>1408</v>
      </c>
      <c r="W17" s="130" t="s">
        <v>1479</v>
      </c>
      <c r="X17" s="130" t="s">
        <v>1424</v>
      </c>
      <c r="Y17" s="130" t="s">
        <v>1562</v>
      </c>
      <c r="Z17" s="130" t="s">
        <v>1571</v>
      </c>
      <c r="AA17" s="130" t="s">
        <v>592</v>
      </c>
      <c r="AB17" s="130"/>
      <c r="AC17" s="134" t="s">
        <v>593</v>
      </c>
      <c r="AD17" s="134" t="s">
        <v>2193</v>
      </c>
      <c r="AE17" s="135"/>
      <c r="AF17" s="135" t="s">
        <v>594</v>
      </c>
      <c r="AG17" s="134" t="s">
        <v>2119</v>
      </c>
      <c r="AH17" s="135" t="s">
        <v>595</v>
      </c>
      <c r="AI17" s="130" t="s">
        <v>2237</v>
      </c>
      <c r="AJ17" s="130" t="s">
        <v>573</v>
      </c>
      <c r="AK17" s="130" t="s">
        <v>948</v>
      </c>
      <c r="AL17" s="130" t="s">
        <v>574</v>
      </c>
      <c r="AM17" s="145" t="s">
        <v>604</v>
      </c>
      <c r="AN17" s="130" t="s">
        <v>573</v>
      </c>
      <c r="AO17" s="130" t="s">
        <v>2171</v>
      </c>
      <c r="AP17" s="134" t="s">
        <v>2122</v>
      </c>
      <c r="AQ17" s="134" t="s">
        <v>1532</v>
      </c>
      <c r="AR17" s="130" t="s">
        <v>577</v>
      </c>
      <c r="AS17" s="130" t="s">
        <v>601</v>
      </c>
      <c r="AT17" s="135" t="s">
        <v>606</v>
      </c>
      <c r="AU17" s="135" t="s">
        <v>1628</v>
      </c>
      <c r="AV17" s="130" t="s">
        <v>1682</v>
      </c>
      <c r="AW17" s="137" t="str">
        <f>VLOOKUP($B17,'[2]HR Core - Employee Master Data '!$C:$BB,32,0)</f>
        <v>indirect</v>
      </c>
      <c r="AX17" s="135">
        <v>30</v>
      </c>
      <c r="AY17" s="138" t="s">
        <v>2037</v>
      </c>
      <c r="AZ17" s="138">
        <v>40</v>
      </c>
      <c r="BA17" s="130" t="s">
        <v>1046</v>
      </c>
      <c r="BB17" s="132">
        <v>44525</v>
      </c>
      <c r="BC17" s="132">
        <v>46715</v>
      </c>
      <c r="BD17" s="135" t="s">
        <v>577</v>
      </c>
      <c r="BE17" s="135" t="s">
        <v>953</v>
      </c>
      <c r="BF17" s="130" t="s">
        <v>1188</v>
      </c>
      <c r="BG17" s="130" t="s">
        <v>1118</v>
      </c>
      <c r="BH17" s="140" t="s">
        <v>1127</v>
      </c>
      <c r="BI17" s="132">
        <v>48645</v>
      </c>
      <c r="BJ17" s="135" t="s">
        <v>577</v>
      </c>
      <c r="BK17" s="132" t="s">
        <v>1254</v>
      </c>
      <c r="BL17" s="135" t="s">
        <v>606</v>
      </c>
      <c r="BM17" s="135" t="s">
        <v>1319</v>
      </c>
      <c r="BN17" s="141" t="s">
        <v>1127</v>
      </c>
      <c r="BO17" s="141" t="s">
        <v>1162</v>
      </c>
      <c r="BP17" s="135" t="s">
        <v>1349</v>
      </c>
      <c r="BQ17" s="130" t="s">
        <v>1349</v>
      </c>
      <c r="BR17" s="132">
        <f t="shared" si="1"/>
        <v>48645</v>
      </c>
      <c r="BS17" s="132" t="s">
        <v>1795</v>
      </c>
      <c r="BT17" s="132" t="s">
        <v>1835</v>
      </c>
      <c r="BU17" s="135"/>
      <c r="BV17" s="130" t="s">
        <v>592</v>
      </c>
      <c r="BW17" s="135"/>
      <c r="BX17" s="135"/>
      <c r="BY17" s="135"/>
      <c r="BZ17" s="135"/>
      <c r="CA17" s="142">
        <v>50</v>
      </c>
      <c r="CB17" s="135"/>
      <c r="CC17" s="135"/>
      <c r="CD17" s="135"/>
      <c r="CE17" s="135"/>
      <c r="CF17" s="135"/>
      <c r="CG17" s="135" t="s">
        <v>2040</v>
      </c>
      <c r="CH17" s="143" t="s">
        <v>533</v>
      </c>
    </row>
    <row r="18" spans="1:86" ht="15" thickBot="1" x14ac:dyDescent="0.4">
      <c r="A18" s="106">
        <v>17</v>
      </c>
      <c r="B18" s="130" t="s">
        <v>793</v>
      </c>
      <c r="C18" s="130" t="s">
        <v>587</v>
      </c>
      <c r="D18" s="130" t="s">
        <v>624</v>
      </c>
      <c r="E18" s="131"/>
      <c r="F18" s="130" t="s">
        <v>718</v>
      </c>
      <c r="G18" s="132">
        <v>32876</v>
      </c>
      <c r="H18" s="132">
        <v>44207</v>
      </c>
      <c r="I18" s="133">
        <f t="shared" si="0"/>
        <v>44387</v>
      </c>
      <c r="J18" s="134" t="s">
        <v>581</v>
      </c>
      <c r="K18" s="134" t="s">
        <v>874</v>
      </c>
      <c r="L18" s="130" t="s">
        <v>888</v>
      </c>
      <c r="M18" s="132" t="s">
        <v>162</v>
      </c>
      <c r="N18" s="135"/>
      <c r="O18" s="135"/>
      <c r="P18" s="135"/>
      <c r="Q18" s="135"/>
      <c r="R18" s="135"/>
      <c r="S18" s="147"/>
      <c r="T18" s="135"/>
      <c r="U18" s="130" t="s">
        <v>950</v>
      </c>
      <c r="V18" s="130"/>
      <c r="W18" s="130"/>
      <c r="X18" s="130"/>
      <c r="Y18" s="130"/>
      <c r="Z18" s="130"/>
      <c r="AA18" s="130" t="s">
        <v>592</v>
      </c>
      <c r="AB18" s="130"/>
      <c r="AC18" s="134" t="s">
        <v>787</v>
      </c>
      <c r="AD18" s="134" t="s">
        <v>2194</v>
      </c>
      <c r="AE18" s="135"/>
      <c r="AF18" s="135" t="s">
        <v>594</v>
      </c>
      <c r="AG18" s="134" t="s">
        <v>2119</v>
      </c>
      <c r="AH18" s="135" t="s">
        <v>595</v>
      </c>
      <c r="AI18" s="130" t="s">
        <v>2235</v>
      </c>
      <c r="AJ18" s="130" t="s">
        <v>573</v>
      </c>
      <c r="AK18" s="130" t="s">
        <v>950</v>
      </c>
      <c r="AL18" s="130" t="s">
        <v>574</v>
      </c>
      <c r="AM18" s="145" t="s">
        <v>604</v>
      </c>
      <c r="AN18" s="130" t="s">
        <v>573</v>
      </c>
      <c r="AO18" s="130" t="s">
        <v>2172</v>
      </c>
      <c r="AP18" s="134" t="s">
        <v>2122</v>
      </c>
      <c r="AQ18" s="134" t="s">
        <v>605</v>
      </c>
      <c r="AR18" s="130" t="s">
        <v>1615</v>
      </c>
      <c r="AS18" s="130" t="s">
        <v>601</v>
      </c>
      <c r="AT18" s="135" t="s">
        <v>1110</v>
      </c>
      <c r="AU18" s="135" t="s">
        <v>1638</v>
      </c>
      <c r="AV18" s="130" t="s">
        <v>1676</v>
      </c>
      <c r="AW18" s="137" t="str">
        <f>VLOOKUP($B18,'[2]HR Core - Employee Master Data '!$C:$BB,32,0)</f>
        <v>indirect</v>
      </c>
      <c r="AX18" s="135">
        <v>22</v>
      </c>
      <c r="AY18" s="138" t="s">
        <v>2037</v>
      </c>
      <c r="AZ18" s="138">
        <v>40</v>
      </c>
      <c r="BA18" s="130" t="s">
        <v>1047</v>
      </c>
      <c r="BB18" s="132">
        <v>44740</v>
      </c>
      <c r="BC18" s="132">
        <v>48392</v>
      </c>
      <c r="BD18" s="135" t="s">
        <v>162</v>
      </c>
      <c r="BE18" s="135" t="s">
        <v>162</v>
      </c>
      <c r="BF18" s="130"/>
      <c r="BG18" s="130"/>
      <c r="BH18" s="140">
        <v>0</v>
      </c>
      <c r="BI18" s="132">
        <v>0</v>
      </c>
      <c r="BJ18" s="135"/>
      <c r="BK18" s="132">
        <v>0</v>
      </c>
      <c r="BL18" s="135"/>
      <c r="BM18" s="135"/>
      <c r="BN18" s="141">
        <v>0</v>
      </c>
      <c r="BO18" s="141">
        <v>0</v>
      </c>
      <c r="BP18" s="135" t="s">
        <v>1047</v>
      </c>
      <c r="BQ18" s="130" t="s">
        <v>1047</v>
      </c>
      <c r="BR18" s="132">
        <f t="shared" si="1"/>
        <v>0</v>
      </c>
      <c r="BS18" s="132" t="s">
        <v>1795</v>
      </c>
      <c r="BT18" s="132" t="s">
        <v>1836</v>
      </c>
      <c r="BU18" s="135"/>
      <c r="BV18" s="130" t="s">
        <v>592</v>
      </c>
      <c r="BW18" s="135"/>
      <c r="BX18" s="135"/>
      <c r="BY18" s="135"/>
      <c r="BZ18" s="135"/>
      <c r="CA18" s="142">
        <v>33</v>
      </c>
      <c r="CB18" s="135"/>
      <c r="CC18" s="135"/>
      <c r="CD18" s="135"/>
      <c r="CE18" s="135"/>
      <c r="CF18" s="135"/>
      <c r="CG18" s="135" t="s">
        <v>2040</v>
      </c>
      <c r="CH18" s="143" t="s">
        <v>533</v>
      </c>
    </row>
    <row r="19" spans="1:86" ht="15" thickBot="1" x14ac:dyDescent="0.4">
      <c r="A19" s="106">
        <v>18</v>
      </c>
      <c r="B19" s="130" t="s">
        <v>794</v>
      </c>
      <c r="C19" s="130" t="s">
        <v>587</v>
      </c>
      <c r="D19" s="130" t="s">
        <v>625</v>
      </c>
      <c r="E19" s="131"/>
      <c r="F19" s="130" t="s">
        <v>719</v>
      </c>
      <c r="G19" s="132">
        <v>32549</v>
      </c>
      <c r="H19" s="132">
        <v>43303</v>
      </c>
      <c r="I19" s="133">
        <f t="shared" si="0"/>
        <v>43483</v>
      </c>
      <c r="J19" s="134" t="s">
        <v>581</v>
      </c>
      <c r="K19" s="134" t="s">
        <v>874</v>
      </c>
      <c r="L19" s="130" t="s">
        <v>889</v>
      </c>
      <c r="M19" s="132" t="s">
        <v>162</v>
      </c>
      <c r="N19" s="135"/>
      <c r="O19" s="135"/>
      <c r="P19" s="135"/>
      <c r="Q19" s="135"/>
      <c r="R19" s="135"/>
      <c r="S19" s="136" t="s">
        <v>967</v>
      </c>
      <c r="T19" s="135"/>
      <c r="U19" s="130" t="s">
        <v>948</v>
      </c>
      <c r="V19" s="130" t="s">
        <v>1409</v>
      </c>
      <c r="W19" s="130" t="s">
        <v>1480</v>
      </c>
      <c r="X19" s="130" t="s">
        <v>1425</v>
      </c>
      <c r="Y19" s="130" t="s">
        <v>1560</v>
      </c>
      <c r="Z19" s="130" t="s">
        <v>1569</v>
      </c>
      <c r="AA19" s="130" t="s">
        <v>592</v>
      </c>
      <c r="AB19" s="130"/>
      <c r="AC19" s="134" t="s">
        <v>787</v>
      </c>
      <c r="AD19" s="134" t="s">
        <v>2194</v>
      </c>
      <c r="AE19" s="135"/>
      <c r="AF19" s="135" t="s">
        <v>594</v>
      </c>
      <c r="AG19" s="134" t="s">
        <v>2119</v>
      </c>
      <c r="AH19" s="135" t="s">
        <v>595</v>
      </c>
      <c r="AI19" s="130" t="s">
        <v>2235</v>
      </c>
      <c r="AJ19" s="130" t="s">
        <v>573</v>
      </c>
      <c r="AK19" s="130" t="s">
        <v>948</v>
      </c>
      <c r="AL19" s="130" t="s">
        <v>574</v>
      </c>
      <c r="AM19" s="145" t="s">
        <v>604</v>
      </c>
      <c r="AN19" s="130" t="s">
        <v>573</v>
      </c>
      <c r="AO19" s="130" t="s">
        <v>221</v>
      </c>
      <c r="AP19" s="134" t="s">
        <v>221</v>
      </c>
      <c r="AQ19" s="134" t="s">
        <v>605</v>
      </c>
      <c r="AR19" s="130" t="s">
        <v>577</v>
      </c>
      <c r="AS19" s="130" t="s">
        <v>601</v>
      </c>
      <c r="AT19" s="135" t="s">
        <v>606</v>
      </c>
      <c r="AU19" s="135" t="s">
        <v>1639</v>
      </c>
      <c r="AV19" s="130" t="s">
        <v>1683</v>
      </c>
      <c r="AW19" s="137" t="str">
        <f>VLOOKUP($B19,'[2]HR Core - Employee Master Data '!$C:$BB,32,0)</f>
        <v>indirect</v>
      </c>
      <c r="AX19" s="135">
        <v>24</v>
      </c>
      <c r="AY19" s="138" t="s">
        <v>2037</v>
      </c>
      <c r="AZ19" s="138">
        <v>40</v>
      </c>
      <c r="BA19" s="130" t="s">
        <v>1048</v>
      </c>
      <c r="BB19" s="132">
        <v>41964</v>
      </c>
      <c r="BC19" s="132">
        <v>45616</v>
      </c>
      <c r="BD19" s="135" t="s">
        <v>162</v>
      </c>
      <c r="BE19" s="135" t="s">
        <v>162</v>
      </c>
      <c r="BF19" s="130" t="s">
        <v>1189</v>
      </c>
      <c r="BG19" s="130" t="s">
        <v>1118</v>
      </c>
      <c r="BH19" s="140">
        <v>44408</v>
      </c>
      <c r="BI19" s="132">
        <v>45503</v>
      </c>
      <c r="BJ19" s="135" t="s">
        <v>577</v>
      </c>
      <c r="BK19" s="132" t="s">
        <v>1255</v>
      </c>
      <c r="BL19" s="135" t="s">
        <v>606</v>
      </c>
      <c r="BM19" s="135" t="s">
        <v>1320</v>
      </c>
      <c r="BN19" s="141">
        <v>44408</v>
      </c>
      <c r="BO19" s="141">
        <v>45503</v>
      </c>
      <c r="BP19" s="135" t="s">
        <v>1350</v>
      </c>
      <c r="BQ19" s="130" t="s">
        <v>1350</v>
      </c>
      <c r="BR19" s="132">
        <f t="shared" si="1"/>
        <v>45503</v>
      </c>
      <c r="BS19" s="132" t="s">
        <v>1795</v>
      </c>
      <c r="BT19" s="132" t="s">
        <v>1837</v>
      </c>
      <c r="BU19" s="135"/>
      <c r="BV19" s="130" t="s">
        <v>592</v>
      </c>
      <c r="BW19" s="135"/>
      <c r="BX19" s="135"/>
      <c r="BY19" s="135"/>
      <c r="BZ19" s="135"/>
      <c r="CA19" s="142">
        <v>34</v>
      </c>
      <c r="CB19" s="135"/>
      <c r="CC19" s="135"/>
      <c r="CD19" s="135"/>
      <c r="CE19" s="135"/>
      <c r="CF19" s="135"/>
      <c r="CG19" s="135" t="s">
        <v>2040</v>
      </c>
      <c r="CH19" s="143" t="s">
        <v>533</v>
      </c>
    </row>
    <row r="20" spans="1:86" ht="15" thickBot="1" x14ac:dyDescent="0.4">
      <c r="A20" s="106">
        <v>19</v>
      </c>
      <c r="B20" s="130" t="s">
        <v>795</v>
      </c>
      <c r="C20" s="130" t="s">
        <v>2026</v>
      </c>
      <c r="D20" s="130" t="s">
        <v>626</v>
      </c>
      <c r="E20" s="131"/>
      <c r="F20" s="130" t="s">
        <v>720</v>
      </c>
      <c r="G20" s="132">
        <v>28669</v>
      </c>
      <c r="H20" s="132">
        <v>43471</v>
      </c>
      <c r="I20" s="133">
        <f t="shared" si="0"/>
        <v>43651</v>
      </c>
      <c r="J20" s="134" t="s">
        <v>581</v>
      </c>
      <c r="K20" s="134" t="s">
        <v>875</v>
      </c>
      <c r="L20" s="130" t="s">
        <v>890</v>
      </c>
      <c r="M20" s="132" t="s">
        <v>162</v>
      </c>
      <c r="N20" s="135"/>
      <c r="O20" s="135"/>
      <c r="P20" s="135"/>
      <c r="Q20" s="135"/>
      <c r="R20" s="135"/>
      <c r="S20" s="136" t="s">
        <v>968</v>
      </c>
      <c r="T20" s="135"/>
      <c r="U20" s="130" t="s">
        <v>950</v>
      </c>
      <c r="V20" s="130"/>
      <c r="W20" s="130"/>
      <c r="X20" s="130"/>
      <c r="Y20" s="130"/>
      <c r="Z20" s="130"/>
      <c r="AA20" s="130" t="s">
        <v>592</v>
      </c>
      <c r="AB20" s="130"/>
      <c r="AC20" s="134" t="s">
        <v>787</v>
      </c>
      <c r="AD20" s="134" t="s">
        <v>2194</v>
      </c>
      <c r="AE20" s="135"/>
      <c r="AF20" s="135" t="s">
        <v>594</v>
      </c>
      <c r="AG20" s="134" t="s">
        <v>2119</v>
      </c>
      <c r="AH20" s="135" t="s">
        <v>595</v>
      </c>
      <c r="AI20" s="130" t="s">
        <v>2235</v>
      </c>
      <c r="AJ20" s="130" t="s">
        <v>573</v>
      </c>
      <c r="AK20" s="130" t="s">
        <v>950</v>
      </c>
      <c r="AL20" s="130" t="s">
        <v>574</v>
      </c>
      <c r="AM20" s="145" t="s">
        <v>604</v>
      </c>
      <c r="AN20" s="130" t="s">
        <v>573</v>
      </c>
      <c r="AO20" s="130" t="s">
        <v>2172</v>
      </c>
      <c r="AP20" s="134" t="s">
        <v>2122</v>
      </c>
      <c r="AQ20" s="134" t="s">
        <v>1533</v>
      </c>
      <c r="AR20" s="130" t="s">
        <v>1614</v>
      </c>
      <c r="AS20" s="130" t="s">
        <v>601</v>
      </c>
      <c r="AT20" s="135" t="s">
        <v>1110</v>
      </c>
      <c r="AU20" s="135" t="s">
        <v>1638</v>
      </c>
      <c r="AV20" s="130" t="s">
        <v>1676</v>
      </c>
      <c r="AW20" s="137" t="str">
        <f>VLOOKUP($B20,'[2]HR Core - Employee Master Data '!$C:$BB,32,0)</f>
        <v>indirect</v>
      </c>
      <c r="AX20" s="135">
        <v>24</v>
      </c>
      <c r="AY20" s="138" t="s">
        <v>2037</v>
      </c>
      <c r="AZ20" s="138">
        <v>40</v>
      </c>
      <c r="BA20" s="130" t="s">
        <v>1049</v>
      </c>
      <c r="BB20" s="132">
        <v>43755</v>
      </c>
      <c r="BC20" s="132">
        <v>47407</v>
      </c>
      <c r="BD20" s="135" t="s">
        <v>162</v>
      </c>
      <c r="BE20" s="135" t="s">
        <v>162</v>
      </c>
      <c r="BF20" s="130"/>
      <c r="BG20" s="130"/>
      <c r="BH20" s="140">
        <v>0</v>
      </c>
      <c r="BI20" s="132">
        <v>0</v>
      </c>
      <c r="BJ20" s="135"/>
      <c r="BK20" s="132">
        <v>0</v>
      </c>
      <c r="BL20" s="135"/>
      <c r="BM20" s="135"/>
      <c r="BN20" s="141">
        <v>0</v>
      </c>
      <c r="BO20" s="141">
        <v>0</v>
      </c>
      <c r="BP20" s="135" t="s">
        <v>1049</v>
      </c>
      <c r="BQ20" s="130" t="s">
        <v>1049</v>
      </c>
      <c r="BR20" s="132">
        <f t="shared" si="1"/>
        <v>0</v>
      </c>
      <c r="BS20" s="132" t="s">
        <v>1795</v>
      </c>
      <c r="BT20" s="132" t="s">
        <v>972</v>
      </c>
      <c r="BU20" s="135"/>
      <c r="BV20" s="130" t="s">
        <v>592</v>
      </c>
      <c r="BW20" s="135"/>
      <c r="BX20" s="135"/>
      <c r="BY20" s="135"/>
      <c r="BZ20" s="135"/>
      <c r="CA20" s="142">
        <v>45</v>
      </c>
      <c r="CB20" s="135"/>
      <c r="CC20" s="135"/>
      <c r="CD20" s="135"/>
      <c r="CE20" s="135"/>
      <c r="CF20" s="135"/>
      <c r="CG20" s="135" t="s">
        <v>2040</v>
      </c>
      <c r="CH20" s="143" t="s">
        <v>533</v>
      </c>
    </row>
    <row r="21" spans="1:86" ht="15" thickBot="1" x14ac:dyDescent="0.4">
      <c r="A21" s="106">
        <v>20</v>
      </c>
      <c r="B21" s="130" t="s">
        <v>796</v>
      </c>
      <c r="C21" s="130" t="s">
        <v>587</v>
      </c>
      <c r="D21" s="130" t="s">
        <v>627</v>
      </c>
      <c r="E21" s="131"/>
      <c r="F21" s="130" t="s">
        <v>721</v>
      </c>
      <c r="G21" s="132">
        <v>29453</v>
      </c>
      <c r="H21" s="132">
        <v>43381</v>
      </c>
      <c r="I21" s="133">
        <f t="shared" si="0"/>
        <v>43561</v>
      </c>
      <c r="J21" s="134" t="s">
        <v>581</v>
      </c>
      <c r="K21" s="134" t="s">
        <v>874</v>
      </c>
      <c r="L21" s="130" t="s">
        <v>891</v>
      </c>
      <c r="M21" s="132" t="s">
        <v>162</v>
      </c>
      <c r="N21" s="135"/>
      <c r="O21" s="135"/>
      <c r="P21" s="135"/>
      <c r="Q21" s="135"/>
      <c r="R21" s="135"/>
      <c r="S21" s="136" t="s">
        <v>969</v>
      </c>
      <c r="T21" s="135"/>
      <c r="U21" s="130" t="s">
        <v>948</v>
      </c>
      <c r="V21" s="130" t="s">
        <v>1407</v>
      </c>
      <c r="W21" s="130" t="s">
        <v>1481</v>
      </c>
      <c r="X21" s="130" t="s">
        <v>1426</v>
      </c>
      <c r="Y21" s="130" t="s">
        <v>1561</v>
      </c>
      <c r="Z21" s="130" t="s">
        <v>1569</v>
      </c>
      <c r="AA21" s="130" t="s">
        <v>592</v>
      </c>
      <c r="AB21" s="131"/>
      <c r="AC21" s="134" t="s">
        <v>787</v>
      </c>
      <c r="AD21" s="134" t="s">
        <v>2194</v>
      </c>
      <c r="AE21" s="135"/>
      <c r="AF21" s="135" t="s">
        <v>594</v>
      </c>
      <c r="AG21" s="134" t="s">
        <v>2119</v>
      </c>
      <c r="AH21" s="135" t="s">
        <v>595</v>
      </c>
      <c r="AI21" s="130" t="s">
        <v>2235</v>
      </c>
      <c r="AJ21" s="130" t="s">
        <v>573</v>
      </c>
      <c r="AK21" s="130" t="s">
        <v>948</v>
      </c>
      <c r="AL21" s="130" t="s">
        <v>574</v>
      </c>
      <c r="AM21" s="145" t="s">
        <v>604</v>
      </c>
      <c r="AN21" s="130" t="s">
        <v>573</v>
      </c>
      <c r="AO21" s="130" t="s">
        <v>2171</v>
      </c>
      <c r="AP21" s="134" t="s">
        <v>2122</v>
      </c>
      <c r="AQ21" s="134" t="s">
        <v>1534</v>
      </c>
      <c r="AR21" s="130" t="s">
        <v>577</v>
      </c>
      <c r="AS21" s="130" t="s">
        <v>601</v>
      </c>
      <c r="AT21" s="135" t="s">
        <v>606</v>
      </c>
      <c r="AU21" s="135" t="s">
        <v>1638</v>
      </c>
      <c r="AV21" s="130" t="s">
        <v>1684</v>
      </c>
      <c r="AW21" s="137" t="str">
        <f>VLOOKUP($B21,'[2]HR Core - Employee Master Data '!$C:$BB,32,0)</f>
        <v>indirect</v>
      </c>
      <c r="AX21" s="135">
        <v>24</v>
      </c>
      <c r="AY21" s="138" t="s">
        <v>2037</v>
      </c>
      <c r="AZ21" s="138">
        <v>40</v>
      </c>
      <c r="BA21" s="130" t="s">
        <v>1050</v>
      </c>
      <c r="BB21" s="132">
        <v>42440</v>
      </c>
      <c r="BC21" s="132">
        <v>46091</v>
      </c>
      <c r="BD21" s="135" t="s">
        <v>162</v>
      </c>
      <c r="BE21" s="135" t="s">
        <v>162</v>
      </c>
      <c r="BF21" s="130" t="s">
        <v>1190</v>
      </c>
      <c r="BG21" s="130" t="s">
        <v>1118</v>
      </c>
      <c r="BH21" s="140">
        <v>43396</v>
      </c>
      <c r="BI21" s="132">
        <v>45526</v>
      </c>
      <c r="BJ21" s="135" t="s">
        <v>577</v>
      </c>
      <c r="BK21" s="132" t="s">
        <v>1256</v>
      </c>
      <c r="BL21" s="135" t="s">
        <v>606</v>
      </c>
      <c r="BM21" s="135" t="s">
        <v>1321</v>
      </c>
      <c r="BN21" s="141">
        <v>43396</v>
      </c>
      <c r="BO21" s="141">
        <v>45526</v>
      </c>
      <c r="BP21" s="135" t="s">
        <v>1351</v>
      </c>
      <c r="BQ21" s="130" t="s">
        <v>1351</v>
      </c>
      <c r="BR21" s="132">
        <f t="shared" si="1"/>
        <v>45526</v>
      </c>
      <c r="BS21" s="132" t="s">
        <v>1795</v>
      </c>
      <c r="BT21" s="132" t="s">
        <v>1838</v>
      </c>
      <c r="BU21" s="135"/>
      <c r="BV21" s="130" t="s">
        <v>592</v>
      </c>
      <c r="BW21" s="135"/>
      <c r="BX21" s="135"/>
      <c r="BY21" s="135"/>
      <c r="BZ21" s="135"/>
      <c r="CA21" s="142">
        <v>43</v>
      </c>
      <c r="CB21" s="135"/>
      <c r="CC21" s="135"/>
      <c r="CD21" s="135"/>
      <c r="CE21" s="135"/>
      <c r="CF21" s="135"/>
      <c r="CG21" s="135" t="s">
        <v>2040</v>
      </c>
      <c r="CH21" s="143" t="s">
        <v>533</v>
      </c>
    </row>
    <row r="22" spans="1:86" ht="29.5" thickBot="1" x14ac:dyDescent="0.4">
      <c r="A22" s="106">
        <v>21</v>
      </c>
      <c r="B22" s="135" t="s">
        <v>797</v>
      </c>
      <c r="C22" s="130" t="s">
        <v>587</v>
      </c>
      <c r="D22" s="135" t="s">
        <v>628</v>
      </c>
      <c r="E22" s="135"/>
      <c r="F22" s="135" t="s">
        <v>722</v>
      </c>
      <c r="G22" s="132">
        <v>30170</v>
      </c>
      <c r="H22" s="132">
        <v>38760</v>
      </c>
      <c r="I22" s="133">
        <f t="shared" si="0"/>
        <v>38940</v>
      </c>
      <c r="J22" s="134" t="s">
        <v>581</v>
      </c>
      <c r="K22" s="134" t="s">
        <v>874</v>
      </c>
      <c r="L22" s="130" t="s">
        <v>892</v>
      </c>
      <c r="M22" s="132" t="s">
        <v>162</v>
      </c>
      <c r="N22" s="135"/>
      <c r="O22" s="135"/>
      <c r="P22" s="135"/>
      <c r="Q22" s="135"/>
      <c r="R22" s="135"/>
      <c r="S22" s="136" t="s">
        <v>970</v>
      </c>
      <c r="T22" s="135"/>
      <c r="U22" s="135" t="s">
        <v>948</v>
      </c>
      <c r="V22" s="130" t="s">
        <v>1405</v>
      </c>
      <c r="W22" s="130" t="s">
        <v>1482</v>
      </c>
      <c r="X22" s="130" t="s">
        <v>1427</v>
      </c>
      <c r="Y22" s="130" t="s">
        <v>1559</v>
      </c>
      <c r="Z22" s="130" t="s">
        <v>1572</v>
      </c>
      <c r="AA22" s="130" t="s">
        <v>592</v>
      </c>
      <c r="AB22" s="135"/>
      <c r="AC22" s="134" t="s">
        <v>787</v>
      </c>
      <c r="AD22" s="134" t="s">
        <v>2194</v>
      </c>
      <c r="AE22" s="135"/>
      <c r="AF22" s="135" t="s">
        <v>594</v>
      </c>
      <c r="AG22" s="134" t="s">
        <v>2119</v>
      </c>
      <c r="AH22" s="135" t="s">
        <v>595</v>
      </c>
      <c r="AI22" s="135" t="s">
        <v>2236</v>
      </c>
      <c r="AJ22" s="130" t="s">
        <v>573</v>
      </c>
      <c r="AK22" s="130" t="s">
        <v>948</v>
      </c>
      <c r="AL22" s="130" t="s">
        <v>574</v>
      </c>
      <c r="AM22" s="145" t="s">
        <v>604</v>
      </c>
      <c r="AN22" s="130" t="s">
        <v>573</v>
      </c>
      <c r="AO22" s="130" t="s">
        <v>2172</v>
      </c>
      <c r="AP22" s="134" t="s">
        <v>2122</v>
      </c>
      <c r="AQ22" s="134" t="s">
        <v>1530</v>
      </c>
      <c r="AR22" s="130" t="s">
        <v>577</v>
      </c>
      <c r="AS22" s="130" t="s">
        <v>601</v>
      </c>
      <c r="AT22" s="135" t="s">
        <v>606</v>
      </c>
      <c r="AU22" s="135" t="s">
        <v>1638</v>
      </c>
      <c r="AV22" s="130" t="s">
        <v>1322</v>
      </c>
      <c r="AW22" s="137" t="str">
        <f>VLOOKUP($B22,'[2]HR Core - Employee Master Data '!$C:$BB,32,0)</f>
        <v>indirect</v>
      </c>
      <c r="AX22" s="135">
        <v>27</v>
      </c>
      <c r="AY22" s="138" t="s">
        <v>2037</v>
      </c>
      <c r="AZ22" s="138">
        <v>40</v>
      </c>
      <c r="BA22" s="130" t="s">
        <v>1051</v>
      </c>
      <c r="BB22" s="132">
        <v>44524</v>
      </c>
      <c r="BC22" s="132" t="s">
        <v>1107</v>
      </c>
      <c r="BD22" s="135" t="s">
        <v>1110</v>
      </c>
      <c r="BE22" s="135" t="s">
        <v>162</v>
      </c>
      <c r="BF22" s="130" t="s">
        <v>1191</v>
      </c>
      <c r="BG22" s="130" t="s">
        <v>1118</v>
      </c>
      <c r="BH22" s="140" t="s">
        <v>1128</v>
      </c>
      <c r="BI22" s="132">
        <v>45848</v>
      </c>
      <c r="BJ22" s="135" t="s">
        <v>577</v>
      </c>
      <c r="BK22" s="132" t="s">
        <v>1257</v>
      </c>
      <c r="BL22" s="135" t="s">
        <v>606</v>
      </c>
      <c r="BM22" s="135" t="s">
        <v>1322</v>
      </c>
      <c r="BN22" s="141" t="s">
        <v>1128</v>
      </c>
      <c r="BO22" s="141" t="s">
        <v>1163</v>
      </c>
      <c r="BP22" s="135" t="s">
        <v>1352</v>
      </c>
      <c r="BQ22" s="135" t="s">
        <v>1352</v>
      </c>
      <c r="BR22" s="132">
        <f t="shared" si="1"/>
        <v>45848</v>
      </c>
      <c r="BS22" s="132" t="s">
        <v>1795</v>
      </c>
      <c r="BT22" s="132" t="s">
        <v>1839</v>
      </c>
      <c r="BU22" s="135"/>
      <c r="BV22" s="130" t="s">
        <v>592</v>
      </c>
      <c r="BW22" s="135"/>
      <c r="BX22" s="135"/>
      <c r="BY22" s="135"/>
      <c r="BZ22" s="135"/>
      <c r="CA22" s="142">
        <v>41</v>
      </c>
      <c r="CB22" s="135"/>
      <c r="CC22" s="135"/>
      <c r="CD22" s="135"/>
      <c r="CE22" s="135"/>
      <c r="CF22" s="135"/>
      <c r="CG22" s="135" t="s">
        <v>2040</v>
      </c>
      <c r="CH22" s="143" t="s">
        <v>533</v>
      </c>
    </row>
    <row r="23" spans="1:86" ht="15" thickBot="1" x14ac:dyDescent="0.4">
      <c r="A23" s="106">
        <v>22</v>
      </c>
      <c r="B23" s="135" t="s">
        <v>798</v>
      </c>
      <c r="C23" s="130" t="s">
        <v>2026</v>
      </c>
      <c r="D23" s="135" t="s">
        <v>629</v>
      </c>
      <c r="E23" s="135"/>
      <c r="F23" s="135" t="s">
        <v>723</v>
      </c>
      <c r="G23" s="132">
        <v>26709</v>
      </c>
      <c r="H23" s="132">
        <v>39579</v>
      </c>
      <c r="I23" s="133">
        <f t="shared" si="0"/>
        <v>39759</v>
      </c>
      <c r="J23" s="134" t="s">
        <v>581</v>
      </c>
      <c r="K23" s="134" t="s">
        <v>875</v>
      </c>
      <c r="L23" s="130" t="s">
        <v>893</v>
      </c>
      <c r="M23" s="132" t="s">
        <v>162</v>
      </c>
      <c r="N23" s="135"/>
      <c r="O23" s="135"/>
      <c r="P23" s="135"/>
      <c r="Q23" s="135"/>
      <c r="R23" s="135"/>
      <c r="S23" s="136" t="s">
        <v>971</v>
      </c>
      <c r="T23" s="135"/>
      <c r="U23" s="135" t="s">
        <v>948</v>
      </c>
      <c r="V23" s="130" t="s">
        <v>1405</v>
      </c>
      <c r="W23" s="130" t="s">
        <v>1483</v>
      </c>
      <c r="X23" s="130" t="s">
        <v>1428</v>
      </c>
      <c r="Y23" s="130" t="s">
        <v>1559</v>
      </c>
      <c r="Z23" s="130" t="s">
        <v>161</v>
      </c>
      <c r="AA23" s="130" t="s">
        <v>592</v>
      </c>
      <c r="AB23" s="135"/>
      <c r="AC23" s="134" t="s">
        <v>787</v>
      </c>
      <c r="AD23" s="134" t="s">
        <v>2194</v>
      </c>
      <c r="AE23" s="135"/>
      <c r="AF23" s="135" t="s">
        <v>594</v>
      </c>
      <c r="AG23" s="134" t="s">
        <v>2119</v>
      </c>
      <c r="AH23" s="135" t="s">
        <v>595</v>
      </c>
      <c r="AI23" s="135" t="s">
        <v>2235</v>
      </c>
      <c r="AJ23" s="130" t="s">
        <v>573</v>
      </c>
      <c r="AK23" s="130" t="s">
        <v>948</v>
      </c>
      <c r="AL23" s="130" t="s">
        <v>574</v>
      </c>
      <c r="AM23" s="145" t="s">
        <v>604</v>
      </c>
      <c r="AN23" s="130" t="s">
        <v>573</v>
      </c>
      <c r="AO23" s="130" t="s">
        <v>2172</v>
      </c>
      <c r="AP23" s="134" t="s">
        <v>2122</v>
      </c>
      <c r="AQ23" s="134" t="s">
        <v>1533</v>
      </c>
      <c r="AR23" s="130" t="s">
        <v>577</v>
      </c>
      <c r="AS23" s="130" t="s">
        <v>601</v>
      </c>
      <c r="AT23" s="135" t="s">
        <v>606</v>
      </c>
      <c r="AU23" s="135" t="s">
        <v>1638</v>
      </c>
      <c r="AV23" s="130" t="s">
        <v>1322</v>
      </c>
      <c r="AW23" s="137" t="str">
        <f>VLOOKUP($B23,'[2]HR Core - Employee Master Data '!$C:$BB,32,0)</f>
        <v>indirect</v>
      </c>
      <c r="AX23" s="135">
        <v>27</v>
      </c>
      <c r="AY23" s="138" t="s">
        <v>2037</v>
      </c>
      <c r="AZ23" s="138">
        <v>40</v>
      </c>
      <c r="BA23" s="130" t="s">
        <v>1052</v>
      </c>
      <c r="BB23" s="132">
        <v>42856</v>
      </c>
      <c r="BC23" s="132">
        <v>46507</v>
      </c>
      <c r="BD23" s="135" t="s">
        <v>1113</v>
      </c>
      <c r="BE23" s="135" t="s">
        <v>162</v>
      </c>
      <c r="BF23" s="130" t="s">
        <v>1192</v>
      </c>
      <c r="BG23" s="130" t="s">
        <v>1118</v>
      </c>
      <c r="BH23" s="140" t="s">
        <v>1129</v>
      </c>
      <c r="BI23" s="132">
        <v>45702</v>
      </c>
      <c r="BJ23" s="135" t="s">
        <v>577</v>
      </c>
      <c r="BK23" s="132" t="s">
        <v>1258</v>
      </c>
      <c r="BL23" s="135" t="s">
        <v>606</v>
      </c>
      <c r="BM23" s="135" t="s">
        <v>1322</v>
      </c>
      <c r="BN23" s="141" t="s">
        <v>1129</v>
      </c>
      <c r="BO23" s="141" t="s">
        <v>1164</v>
      </c>
      <c r="BP23" s="135" t="s">
        <v>1353</v>
      </c>
      <c r="BQ23" s="149" t="s">
        <v>1353</v>
      </c>
      <c r="BR23" s="132">
        <f t="shared" si="1"/>
        <v>45702</v>
      </c>
      <c r="BS23" s="132" t="s">
        <v>1795</v>
      </c>
      <c r="BT23" s="132" t="s">
        <v>1840</v>
      </c>
      <c r="BU23" s="135"/>
      <c r="BV23" s="130" t="s">
        <v>592</v>
      </c>
      <c r="BW23" s="135"/>
      <c r="BX23" s="135"/>
      <c r="BY23" s="135"/>
      <c r="BZ23" s="135"/>
      <c r="CA23" s="142">
        <v>50</v>
      </c>
      <c r="CB23" s="135"/>
      <c r="CC23" s="135"/>
      <c r="CD23" s="135"/>
      <c r="CE23" s="135"/>
      <c r="CF23" s="135"/>
      <c r="CG23" s="135" t="s">
        <v>2040</v>
      </c>
      <c r="CH23" s="143" t="s">
        <v>533</v>
      </c>
    </row>
    <row r="24" spans="1:86" ht="15" thickBot="1" x14ac:dyDescent="0.4">
      <c r="A24" s="106">
        <v>23</v>
      </c>
      <c r="B24" s="135" t="s">
        <v>799</v>
      </c>
      <c r="C24" s="130" t="s">
        <v>587</v>
      </c>
      <c r="D24" s="135" t="s">
        <v>630</v>
      </c>
      <c r="E24" s="135"/>
      <c r="F24" s="135" t="s">
        <v>720</v>
      </c>
      <c r="G24" s="132">
        <v>26621</v>
      </c>
      <c r="H24" s="132">
        <v>42387</v>
      </c>
      <c r="I24" s="133">
        <f t="shared" si="0"/>
        <v>42567</v>
      </c>
      <c r="J24" s="134" t="s">
        <v>581</v>
      </c>
      <c r="K24" s="134" t="s">
        <v>874</v>
      </c>
      <c r="L24" s="148" t="s">
        <v>1019</v>
      </c>
      <c r="M24" s="132" t="s">
        <v>162</v>
      </c>
      <c r="N24" s="135"/>
      <c r="O24" s="135"/>
      <c r="P24" s="135"/>
      <c r="Q24" s="135"/>
      <c r="R24" s="135"/>
      <c r="S24" s="136" t="s">
        <v>972</v>
      </c>
      <c r="T24" s="135"/>
      <c r="U24" s="135" t="s">
        <v>950</v>
      </c>
      <c r="V24" s="130"/>
      <c r="W24" s="130"/>
      <c r="X24" s="130"/>
      <c r="Y24" s="130"/>
      <c r="Z24" s="130"/>
      <c r="AA24" s="130" t="s">
        <v>592</v>
      </c>
      <c r="AB24" s="135"/>
      <c r="AC24" s="134" t="s">
        <v>787</v>
      </c>
      <c r="AD24" s="134" t="s">
        <v>2194</v>
      </c>
      <c r="AE24" s="135"/>
      <c r="AF24" s="135" t="s">
        <v>594</v>
      </c>
      <c r="AG24" s="134" t="s">
        <v>2119</v>
      </c>
      <c r="AH24" s="135" t="s">
        <v>595</v>
      </c>
      <c r="AI24" s="135" t="s">
        <v>2235</v>
      </c>
      <c r="AJ24" s="130" t="s">
        <v>573</v>
      </c>
      <c r="AK24" s="130" t="s">
        <v>950</v>
      </c>
      <c r="AL24" s="130" t="s">
        <v>574</v>
      </c>
      <c r="AM24" s="145" t="s">
        <v>604</v>
      </c>
      <c r="AN24" s="130" t="s">
        <v>573</v>
      </c>
      <c r="AO24" s="130" t="s">
        <v>2172</v>
      </c>
      <c r="AP24" s="134" t="s">
        <v>2122</v>
      </c>
      <c r="AQ24" s="134" t="s">
        <v>1533</v>
      </c>
      <c r="AR24" s="130" t="s">
        <v>1614</v>
      </c>
      <c r="AS24" s="130" t="s">
        <v>601</v>
      </c>
      <c r="AT24" s="135" t="s">
        <v>1110</v>
      </c>
      <c r="AU24" s="135" t="s">
        <v>1638</v>
      </c>
      <c r="AV24" s="130" t="s">
        <v>1676</v>
      </c>
      <c r="AW24" s="137" t="str">
        <f>VLOOKUP($B24,'[2]HR Core - Employee Master Data '!$C:$BB,32,0)</f>
        <v>indirect</v>
      </c>
      <c r="AX24" s="135">
        <v>26</v>
      </c>
      <c r="AY24" s="138" t="s">
        <v>2037</v>
      </c>
      <c r="AZ24" s="138">
        <v>40</v>
      </c>
      <c r="BA24" s="130" t="s">
        <v>1053</v>
      </c>
      <c r="BB24" s="132">
        <v>42684</v>
      </c>
      <c r="BC24" s="132">
        <v>46335</v>
      </c>
      <c r="BD24" s="135" t="s">
        <v>162</v>
      </c>
      <c r="BE24" s="135" t="s">
        <v>162</v>
      </c>
      <c r="BF24" s="130" t="s">
        <v>1193</v>
      </c>
      <c r="BG24" s="130" t="s">
        <v>1118</v>
      </c>
      <c r="BH24" s="140">
        <v>0</v>
      </c>
      <c r="BI24" s="132">
        <v>0</v>
      </c>
      <c r="BJ24" s="135" t="s">
        <v>577</v>
      </c>
      <c r="BK24" s="132">
        <v>0</v>
      </c>
      <c r="BL24" s="135" t="s">
        <v>606</v>
      </c>
      <c r="BM24" s="135" t="s">
        <v>1322</v>
      </c>
      <c r="BN24" s="141">
        <v>0</v>
      </c>
      <c r="BO24" s="141">
        <v>0</v>
      </c>
      <c r="BP24" s="135" t="s">
        <v>1053</v>
      </c>
      <c r="BQ24" s="135" t="s">
        <v>1053</v>
      </c>
      <c r="BR24" s="132">
        <f t="shared" si="1"/>
        <v>0</v>
      </c>
      <c r="BS24" s="132" t="s">
        <v>1795</v>
      </c>
      <c r="BT24" s="132" t="s">
        <v>972</v>
      </c>
      <c r="BU24" s="135"/>
      <c r="BV24" s="130" t="s">
        <v>592</v>
      </c>
      <c r="BW24" s="135"/>
      <c r="BX24" s="135"/>
      <c r="BY24" s="135"/>
      <c r="BZ24" s="135"/>
      <c r="CA24" s="142">
        <v>51</v>
      </c>
      <c r="CB24" s="135"/>
      <c r="CC24" s="135"/>
      <c r="CD24" s="135"/>
      <c r="CE24" s="135"/>
      <c r="CF24" s="135"/>
      <c r="CG24" s="135" t="s">
        <v>2040</v>
      </c>
      <c r="CH24" s="143" t="s">
        <v>533</v>
      </c>
    </row>
    <row r="25" spans="1:86" ht="15" thickBot="1" x14ac:dyDescent="0.4">
      <c r="A25" s="106">
        <v>24</v>
      </c>
      <c r="B25" s="135" t="s">
        <v>800</v>
      </c>
      <c r="C25" s="130" t="s">
        <v>587</v>
      </c>
      <c r="D25" s="135" t="s">
        <v>631</v>
      </c>
      <c r="E25" s="135"/>
      <c r="F25" s="135" t="s">
        <v>724</v>
      </c>
      <c r="G25" s="132">
        <v>27529</v>
      </c>
      <c r="H25" s="132">
        <v>39561</v>
      </c>
      <c r="I25" s="133">
        <f t="shared" si="0"/>
        <v>39741</v>
      </c>
      <c r="J25" s="134" t="s">
        <v>581</v>
      </c>
      <c r="K25" s="134" t="s">
        <v>874</v>
      </c>
      <c r="L25" s="130" t="s">
        <v>894</v>
      </c>
      <c r="M25" s="132" t="s">
        <v>162</v>
      </c>
      <c r="N25" s="135"/>
      <c r="O25" s="135"/>
      <c r="P25" s="135"/>
      <c r="Q25" s="135"/>
      <c r="R25" s="135"/>
      <c r="S25" s="136" t="s">
        <v>973</v>
      </c>
      <c r="T25" s="135"/>
      <c r="U25" s="135" t="s">
        <v>948</v>
      </c>
      <c r="V25" s="130" t="s">
        <v>1408</v>
      </c>
      <c r="W25" s="130" t="s">
        <v>1484</v>
      </c>
      <c r="X25" s="130" t="s">
        <v>1429</v>
      </c>
      <c r="Y25" s="130" t="s">
        <v>1562</v>
      </c>
      <c r="Z25" s="130" t="s">
        <v>1573</v>
      </c>
      <c r="AA25" s="130" t="s">
        <v>592</v>
      </c>
      <c r="AB25" s="135"/>
      <c r="AC25" s="134" t="s">
        <v>787</v>
      </c>
      <c r="AD25" s="134" t="s">
        <v>2194</v>
      </c>
      <c r="AE25" s="135"/>
      <c r="AF25" s="135" t="s">
        <v>594</v>
      </c>
      <c r="AG25" s="134" t="s">
        <v>2119</v>
      </c>
      <c r="AH25" s="135" t="s">
        <v>595</v>
      </c>
      <c r="AI25" s="135" t="s">
        <v>2235</v>
      </c>
      <c r="AJ25" s="130" t="s">
        <v>573</v>
      </c>
      <c r="AK25" s="130" t="s">
        <v>948</v>
      </c>
      <c r="AL25" s="130" t="s">
        <v>574</v>
      </c>
      <c r="AM25" s="145" t="s">
        <v>604</v>
      </c>
      <c r="AN25" s="130" t="s">
        <v>573</v>
      </c>
      <c r="AO25" s="130" t="s">
        <v>2172</v>
      </c>
      <c r="AP25" s="134" t="s">
        <v>2122</v>
      </c>
      <c r="AQ25" s="134" t="s">
        <v>1530</v>
      </c>
      <c r="AR25" s="130" t="s">
        <v>577</v>
      </c>
      <c r="AS25" s="130" t="s">
        <v>601</v>
      </c>
      <c r="AT25" s="135" t="s">
        <v>606</v>
      </c>
      <c r="AU25" s="135" t="s">
        <v>1638</v>
      </c>
      <c r="AV25" s="130" t="s">
        <v>1322</v>
      </c>
      <c r="AW25" s="137" t="str">
        <f>VLOOKUP($B25,'[2]HR Core - Employee Master Data '!$C:$BB,32,0)</f>
        <v>indirect</v>
      </c>
      <c r="AX25" s="135">
        <v>27</v>
      </c>
      <c r="AY25" s="138" t="s">
        <v>2037</v>
      </c>
      <c r="AZ25" s="138">
        <v>40</v>
      </c>
      <c r="BA25" s="130" t="s">
        <v>1054</v>
      </c>
      <c r="BB25" s="132">
        <v>43815</v>
      </c>
      <c r="BC25" s="132">
        <v>47467</v>
      </c>
      <c r="BD25" s="135" t="s">
        <v>1111</v>
      </c>
      <c r="BE25" s="135" t="s">
        <v>162</v>
      </c>
      <c r="BF25" s="130" t="s">
        <v>1194</v>
      </c>
      <c r="BG25" s="130" t="s">
        <v>1118</v>
      </c>
      <c r="BH25" s="140" t="s">
        <v>1130</v>
      </c>
      <c r="BI25" s="132">
        <v>45921</v>
      </c>
      <c r="BJ25" s="135" t="s">
        <v>577</v>
      </c>
      <c r="BK25" s="132" t="s">
        <v>1259</v>
      </c>
      <c r="BL25" s="135" t="s">
        <v>606</v>
      </c>
      <c r="BM25" s="135" t="s">
        <v>1322</v>
      </c>
      <c r="BN25" s="141" t="s">
        <v>1130</v>
      </c>
      <c r="BO25" s="141" t="s">
        <v>1165</v>
      </c>
      <c r="BP25" s="135" t="s">
        <v>1354</v>
      </c>
      <c r="BQ25" s="135" t="s">
        <v>1354</v>
      </c>
      <c r="BR25" s="132">
        <f t="shared" si="1"/>
        <v>45921</v>
      </c>
      <c r="BS25" s="132" t="s">
        <v>1795</v>
      </c>
      <c r="BT25" s="132" t="s">
        <v>1841</v>
      </c>
      <c r="BU25" s="135"/>
      <c r="BV25" s="130" t="s">
        <v>592</v>
      </c>
      <c r="BW25" s="135"/>
      <c r="BX25" s="135"/>
      <c r="BY25" s="135"/>
      <c r="BZ25" s="135"/>
      <c r="CA25" s="142">
        <v>48</v>
      </c>
      <c r="CB25" s="135"/>
      <c r="CC25" s="135"/>
      <c r="CD25" s="135"/>
      <c r="CE25" s="135"/>
      <c r="CF25" s="135"/>
      <c r="CG25" s="135" t="s">
        <v>2040</v>
      </c>
      <c r="CH25" s="143" t="s">
        <v>533</v>
      </c>
    </row>
    <row r="26" spans="1:86" ht="15" thickBot="1" x14ac:dyDescent="0.4">
      <c r="A26" s="106">
        <v>25</v>
      </c>
      <c r="B26" s="135" t="s">
        <v>801</v>
      </c>
      <c r="C26" s="130" t="s">
        <v>2026</v>
      </c>
      <c r="D26" s="135" t="s">
        <v>632</v>
      </c>
      <c r="E26" s="135"/>
      <c r="F26" s="135" t="s">
        <v>725</v>
      </c>
      <c r="G26" s="132">
        <v>28621</v>
      </c>
      <c r="H26" s="132">
        <v>41406</v>
      </c>
      <c r="I26" s="133">
        <f t="shared" si="0"/>
        <v>41586</v>
      </c>
      <c r="J26" s="134" t="s">
        <v>581</v>
      </c>
      <c r="K26" s="134" t="s">
        <v>875</v>
      </c>
      <c r="L26" s="130" t="s">
        <v>895</v>
      </c>
      <c r="M26" s="132" t="s">
        <v>162</v>
      </c>
      <c r="N26" s="135"/>
      <c r="O26" s="135"/>
      <c r="P26" s="135"/>
      <c r="Q26" s="135"/>
      <c r="R26" s="135"/>
      <c r="S26" s="136" t="s">
        <v>974</v>
      </c>
      <c r="T26" s="135"/>
      <c r="U26" s="135" t="s">
        <v>948</v>
      </c>
      <c r="V26" s="130" t="s">
        <v>1405</v>
      </c>
      <c r="W26" s="130" t="s">
        <v>1485</v>
      </c>
      <c r="X26" s="130" t="s">
        <v>1430</v>
      </c>
      <c r="Y26" s="130" t="s">
        <v>1559</v>
      </c>
      <c r="Z26" s="130" t="s">
        <v>161</v>
      </c>
      <c r="AA26" s="130" t="s">
        <v>592</v>
      </c>
      <c r="AB26" s="135"/>
      <c r="AC26" s="134" t="s">
        <v>787</v>
      </c>
      <c r="AD26" s="134" t="s">
        <v>2194</v>
      </c>
      <c r="AE26" s="135"/>
      <c r="AF26" s="135" t="s">
        <v>594</v>
      </c>
      <c r="AG26" s="134" t="s">
        <v>2119</v>
      </c>
      <c r="AH26" s="135" t="s">
        <v>595</v>
      </c>
      <c r="AI26" s="135" t="s">
        <v>2235</v>
      </c>
      <c r="AJ26" s="130" t="s">
        <v>573</v>
      </c>
      <c r="AK26" s="130" t="s">
        <v>948</v>
      </c>
      <c r="AL26" s="130" t="s">
        <v>574</v>
      </c>
      <c r="AM26" s="145" t="s">
        <v>604</v>
      </c>
      <c r="AN26" s="130" t="s">
        <v>573</v>
      </c>
      <c r="AO26" s="130" t="s">
        <v>2172</v>
      </c>
      <c r="AP26" s="134" t="s">
        <v>2122</v>
      </c>
      <c r="AQ26" s="134" t="s">
        <v>1533</v>
      </c>
      <c r="AR26" s="130" t="s">
        <v>577</v>
      </c>
      <c r="AS26" s="130" t="s">
        <v>601</v>
      </c>
      <c r="AT26" s="135" t="s">
        <v>606</v>
      </c>
      <c r="AU26" s="135" t="s">
        <v>1638</v>
      </c>
      <c r="AV26" s="130" t="s">
        <v>1322</v>
      </c>
      <c r="AW26" s="137" t="str">
        <f>VLOOKUP($B26,'[2]HR Core - Employee Master Data '!$C:$BB,32,0)</f>
        <v>indirect</v>
      </c>
      <c r="AX26" s="135">
        <v>27</v>
      </c>
      <c r="AY26" s="138" t="s">
        <v>2037</v>
      </c>
      <c r="AZ26" s="138">
        <v>40</v>
      </c>
      <c r="BA26" s="130" t="s">
        <v>1055</v>
      </c>
      <c r="BB26" s="132">
        <v>44258</v>
      </c>
      <c r="BC26" s="132">
        <v>47909</v>
      </c>
      <c r="BD26" s="135" t="s">
        <v>577</v>
      </c>
      <c r="BE26" s="135" t="s">
        <v>162</v>
      </c>
      <c r="BF26" s="130" t="s">
        <v>1195</v>
      </c>
      <c r="BG26" s="130" t="s">
        <v>1118</v>
      </c>
      <c r="BH26" s="140" t="s">
        <v>1131</v>
      </c>
      <c r="BI26" s="132">
        <v>45801</v>
      </c>
      <c r="BJ26" s="135" t="s">
        <v>577</v>
      </c>
      <c r="BK26" s="132" t="s">
        <v>1260</v>
      </c>
      <c r="BL26" s="135" t="s">
        <v>606</v>
      </c>
      <c r="BM26" s="135" t="s">
        <v>1322</v>
      </c>
      <c r="BN26" s="141" t="s">
        <v>1131</v>
      </c>
      <c r="BO26" s="141">
        <v>45801</v>
      </c>
      <c r="BP26" s="135" t="s">
        <v>1355</v>
      </c>
      <c r="BQ26" s="149" t="s">
        <v>1355</v>
      </c>
      <c r="BR26" s="132">
        <f t="shared" si="1"/>
        <v>45801</v>
      </c>
      <c r="BS26" s="132" t="s">
        <v>1795</v>
      </c>
      <c r="BT26" s="132" t="s">
        <v>1842</v>
      </c>
      <c r="BU26" s="135"/>
      <c r="BV26" s="130" t="s">
        <v>592</v>
      </c>
      <c r="BW26" s="135"/>
      <c r="BX26" s="135"/>
      <c r="BY26" s="135"/>
      <c r="BZ26" s="135"/>
      <c r="CA26" s="142">
        <v>45</v>
      </c>
      <c r="CB26" s="135"/>
      <c r="CC26" s="135"/>
      <c r="CD26" s="135"/>
      <c r="CE26" s="135"/>
      <c r="CF26" s="135"/>
      <c r="CG26" s="135" t="s">
        <v>2040</v>
      </c>
      <c r="CH26" s="143" t="s">
        <v>533</v>
      </c>
    </row>
    <row r="27" spans="1:86" ht="15" thickBot="1" x14ac:dyDescent="0.4">
      <c r="A27" s="106">
        <v>26</v>
      </c>
      <c r="B27" s="135" t="s">
        <v>802</v>
      </c>
      <c r="C27" s="130" t="s">
        <v>2026</v>
      </c>
      <c r="D27" s="135" t="s">
        <v>633</v>
      </c>
      <c r="E27" s="135"/>
      <c r="F27" s="135" t="s">
        <v>726</v>
      </c>
      <c r="G27" s="132">
        <v>34611</v>
      </c>
      <c r="H27" s="132">
        <v>44361</v>
      </c>
      <c r="I27" s="133">
        <f t="shared" si="0"/>
        <v>44541</v>
      </c>
      <c r="J27" s="134" t="s">
        <v>581</v>
      </c>
      <c r="K27" s="134" t="s">
        <v>875</v>
      </c>
      <c r="L27" s="148" t="s">
        <v>1020</v>
      </c>
      <c r="M27" s="132" t="s">
        <v>162</v>
      </c>
      <c r="N27" s="135"/>
      <c r="O27" s="135"/>
      <c r="P27" s="135"/>
      <c r="Q27" s="135"/>
      <c r="R27" s="135"/>
      <c r="S27" s="136" t="s">
        <v>975</v>
      </c>
      <c r="T27" s="135"/>
      <c r="U27" s="135" t="s">
        <v>950</v>
      </c>
      <c r="V27" s="130"/>
      <c r="W27" s="130"/>
      <c r="X27" s="130"/>
      <c r="Y27" s="130"/>
      <c r="Z27" s="130"/>
      <c r="AA27" s="130" t="s">
        <v>592</v>
      </c>
      <c r="AB27" s="135"/>
      <c r="AC27" s="134" t="s">
        <v>807</v>
      </c>
      <c r="AD27" s="134" t="s">
        <v>2195</v>
      </c>
      <c r="AE27" s="135"/>
      <c r="AF27" s="135" t="s">
        <v>594</v>
      </c>
      <c r="AG27" s="134" t="s">
        <v>2119</v>
      </c>
      <c r="AH27" s="135" t="s">
        <v>595</v>
      </c>
      <c r="AI27" s="135" t="s">
        <v>2235</v>
      </c>
      <c r="AJ27" s="130" t="s">
        <v>573</v>
      </c>
      <c r="AK27" s="130" t="s">
        <v>950</v>
      </c>
      <c r="AL27" s="130" t="s">
        <v>574</v>
      </c>
      <c r="AM27" s="145" t="s">
        <v>604</v>
      </c>
      <c r="AN27" s="130" t="s">
        <v>573</v>
      </c>
      <c r="AO27" s="130" t="s">
        <v>2174</v>
      </c>
      <c r="AP27" s="134" t="s">
        <v>2127</v>
      </c>
      <c r="AQ27" s="134" t="s">
        <v>605</v>
      </c>
      <c r="AR27" s="130" t="s">
        <v>1614</v>
      </c>
      <c r="AS27" s="130" t="s">
        <v>601</v>
      </c>
      <c r="AT27" s="135" t="s">
        <v>1110</v>
      </c>
      <c r="AU27" s="135" t="s">
        <v>1640</v>
      </c>
      <c r="AV27" s="130" t="s">
        <v>1676</v>
      </c>
      <c r="AW27" s="137" t="str">
        <f>VLOOKUP($B27,'[2]HR Core - Employee Master Data '!$C:$BB,32,0)</f>
        <v>indirect</v>
      </c>
      <c r="AX27" s="135">
        <v>22</v>
      </c>
      <c r="AY27" s="138" t="s">
        <v>2037</v>
      </c>
      <c r="AZ27" s="138">
        <v>40</v>
      </c>
      <c r="BA27" s="130" t="s">
        <v>1056</v>
      </c>
      <c r="BB27" s="132">
        <v>43697</v>
      </c>
      <c r="BC27" s="132">
        <v>47349</v>
      </c>
      <c r="BD27" s="135" t="s">
        <v>162</v>
      </c>
      <c r="BE27" s="135" t="s">
        <v>162</v>
      </c>
      <c r="BF27" s="130"/>
      <c r="BG27" s="149"/>
      <c r="BH27" s="140">
        <v>0</v>
      </c>
      <c r="BI27" s="132">
        <v>0</v>
      </c>
      <c r="BJ27" s="135"/>
      <c r="BK27" s="132">
        <v>0</v>
      </c>
      <c r="BL27" s="135"/>
      <c r="BM27" s="135"/>
      <c r="BN27" s="141">
        <v>0</v>
      </c>
      <c r="BO27" s="141">
        <v>0</v>
      </c>
      <c r="BP27" s="135" t="s">
        <v>1056</v>
      </c>
      <c r="BQ27" s="149" t="s">
        <v>1056</v>
      </c>
      <c r="BR27" s="132">
        <f t="shared" si="1"/>
        <v>0</v>
      </c>
      <c r="BS27" s="132" t="s">
        <v>1795</v>
      </c>
      <c r="BT27" s="132" t="s">
        <v>1843</v>
      </c>
      <c r="BU27" s="135"/>
      <c r="BV27" s="130" t="s">
        <v>592</v>
      </c>
      <c r="BW27" s="135"/>
      <c r="BX27" s="135"/>
      <c r="BY27" s="135"/>
      <c r="BZ27" s="135"/>
      <c r="CA27" s="142">
        <v>29</v>
      </c>
      <c r="CB27" s="135"/>
      <c r="CC27" s="135"/>
      <c r="CD27" s="135"/>
      <c r="CE27" s="135"/>
      <c r="CF27" s="135"/>
      <c r="CG27" s="135" t="s">
        <v>2040</v>
      </c>
      <c r="CH27" s="143" t="s">
        <v>533</v>
      </c>
    </row>
    <row r="28" spans="1:86" ht="29.5" thickBot="1" x14ac:dyDescent="0.4">
      <c r="A28" s="106">
        <v>27</v>
      </c>
      <c r="B28" s="135" t="s">
        <v>803</v>
      </c>
      <c r="C28" s="130" t="s">
        <v>587</v>
      </c>
      <c r="D28" s="135" t="s">
        <v>634</v>
      </c>
      <c r="E28" s="135"/>
      <c r="F28" s="135" t="s">
        <v>727</v>
      </c>
      <c r="G28" s="132">
        <v>31929</v>
      </c>
      <c r="H28" s="132">
        <v>44287</v>
      </c>
      <c r="I28" s="133">
        <f t="shared" si="0"/>
        <v>44467</v>
      </c>
      <c r="J28" s="134" t="s">
        <v>581</v>
      </c>
      <c r="K28" s="134" t="s">
        <v>874</v>
      </c>
      <c r="L28" s="130" t="s">
        <v>896</v>
      </c>
      <c r="M28" s="132" t="s">
        <v>162</v>
      </c>
      <c r="N28" s="135"/>
      <c r="O28" s="135"/>
      <c r="P28" s="135"/>
      <c r="Q28" s="135"/>
      <c r="R28" s="135"/>
      <c r="S28" s="136" t="s">
        <v>976</v>
      </c>
      <c r="T28" s="135"/>
      <c r="U28" s="135" t="s">
        <v>950</v>
      </c>
      <c r="V28" s="130"/>
      <c r="W28" s="130"/>
      <c r="X28" s="130"/>
      <c r="Y28" s="130"/>
      <c r="Z28" s="130"/>
      <c r="AA28" s="130" t="s">
        <v>592</v>
      </c>
      <c r="AB28" s="135"/>
      <c r="AC28" s="134" t="s">
        <v>785</v>
      </c>
      <c r="AD28" s="134" t="s">
        <v>2187</v>
      </c>
      <c r="AE28" s="135"/>
      <c r="AF28" s="135" t="s">
        <v>594</v>
      </c>
      <c r="AG28" s="134" t="s">
        <v>2119</v>
      </c>
      <c r="AH28" s="135" t="s">
        <v>595</v>
      </c>
      <c r="AI28" s="135" t="s">
        <v>2234</v>
      </c>
      <c r="AJ28" s="130" t="s">
        <v>573</v>
      </c>
      <c r="AK28" s="130" t="s">
        <v>950</v>
      </c>
      <c r="AL28" s="130" t="s">
        <v>574</v>
      </c>
      <c r="AM28" s="145" t="s">
        <v>604</v>
      </c>
      <c r="AN28" s="130" t="s">
        <v>573</v>
      </c>
      <c r="AO28" s="130" t="s">
        <v>602</v>
      </c>
      <c r="AP28" s="134" t="s">
        <v>2128</v>
      </c>
      <c r="AQ28" s="134" t="s">
        <v>605</v>
      </c>
      <c r="AR28" s="150" t="s">
        <v>543</v>
      </c>
      <c r="AS28" s="130" t="s">
        <v>601</v>
      </c>
      <c r="AT28" s="135" t="s">
        <v>1535</v>
      </c>
      <c r="AU28" s="135" t="s">
        <v>1641</v>
      </c>
      <c r="AV28" s="130" t="s">
        <v>1685</v>
      </c>
      <c r="AW28" s="137" t="str">
        <f>VLOOKUP($B28,'[2]HR Core - Employee Master Data '!$C:$BB,32,0)</f>
        <v>indirect</v>
      </c>
      <c r="AX28" s="135">
        <v>22</v>
      </c>
      <c r="AY28" s="138" t="s">
        <v>2037</v>
      </c>
      <c r="AZ28" s="138">
        <v>40</v>
      </c>
      <c r="BA28" s="130" t="s">
        <v>1057</v>
      </c>
      <c r="BB28" s="132">
        <v>44213</v>
      </c>
      <c r="BC28" s="132">
        <v>47864</v>
      </c>
      <c r="BD28" s="135" t="s">
        <v>162</v>
      </c>
      <c r="BE28" s="135" t="s">
        <v>162</v>
      </c>
      <c r="BF28" s="130"/>
      <c r="BG28" s="135"/>
      <c r="BH28" s="140">
        <v>0</v>
      </c>
      <c r="BI28" s="132">
        <v>46091</v>
      </c>
      <c r="BJ28" s="135"/>
      <c r="BK28" s="132" t="s">
        <v>1261</v>
      </c>
      <c r="BL28" s="135"/>
      <c r="BM28" s="135"/>
      <c r="BN28" s="141">
        <v>0</v>
      </c>
      <c r="BO28" s="141">
        <v>46091</v>
      </c>
      <c r="BP28" s="135" t="s">
        <v>1261</v>
      </c>
      <c r="BQ28" s="135" t="s">
        <v>1261</v>
      </c>
      <c r="BR28" s="132">
        <f t="shared" si="1"/>
        <v>46091</v>
      </c>
      <c r="BS28" s="132" t="s">
        <v>1795</v>
      </c>
      <c r="BT28" s="132" t="s">
        <v>1844</v>
      </c>
      <c r="BU28" s="135"/>
      <c r="BV28" s="130" t="s">
        <v>592</v>
      </c>
      <c r="BW28" s="135"/>
      <c r="BX28" s="135"/>
      <c r="BY28" s="135"/>
      <c r="BZ28" s="135"/>
      <c r="CA28" s="142">
        <v>36</v>
      </c>
      <c r="CB28" s="135"/>
      <c r="CC28" s="135"/>
      <c r="CD28" s="135"/>
      <c r="CE28" s="135"/>
      <c r="CF28" s="135"/>
      <c r="CG28" s="135" t="s">
        <v>2040</v>
      </c>
      <c r="CH28" s="143" t="s">
        <v>533</v>
      </c>
    </row>
    <row r="29" spans="1:86" ht="15" thickBot="1" x14ac:dyDescent="0.4">
      <c r="A29" s="106">
        <v>28</v>
      </c>
      <c r="B29" s="135" t="s">
        <v>804</v>
      </c>
      <c r="C29" s="130" t="s">
        <v>587</v>
      </c>
      <c r="D29" s="135" t="s">
        <v>635</v>
      </c>
      <c r="E29" s="135"/>
      <c r="F29" s="135" t="s">
        <v>728</v>
      </c>
      <c r="G29" s="132">
        <v>30045</v>
      </c>
      <c r="H29" s="132">
        <v>40393</v>
      </c>
      <c r="I29" s="133">
        <f t="shared" si="0"/>
        <v>40573</v>
      </c>
      <c r="J29" s="134" t="s">
        <v>581</v>
      </c>
      <c r="K29" s="134" t="s">
        <v>874</v>
      </c>
      <c r="L29" s="130" t="s">
        <v>897</v>
      </c>
      <c r="M29" s="132" t="s">
        <v>162</v>
      </c>
      <c r="N29" s="135"/>
      <c r="O29" s="135"/>
      <c r="P29" s="135"/>
      <c r="Q29" s="135"/>
      <c r="R29" s="135"/>
      <c r="S29" s="136" t="s">
        <v>977</v>
      </c>
      <c r="T29" s="135"/>
      <c r="U29" s="135" t="s">
        <v>948</v>
      </c>
      <c r="V29" s="130" t="s">
        <v>1407</v>
      </c>
      <c r="W29" s="130" t="s">
        <v>1486</v>
      </c>
      <c r="X29" s="130" t="s">
        <v>1431</v>
      </c>
      <c r="Y29" s="130" t="s">
        <v>1561</v>
      </c>
      <c r="Z29" s="130" t="s">
        <v>589</v>
      </c>
      <c r="AA29" s="130" t="s">
        <v>592</v>
      </c>
      <c r="AB29" s="135"/>
      <c r="AC29" s="134" t="s">
        <v>810</v>
      </c>
      <c r="AD29" s="134" t="s">
        <v>2189</v>
      </c>
      <c r="AE29" s="135"/>
      <c r="AF29" s="135" t="s">
        <v>594</v>
      </c>
      <c r="AG29" s="134" t="s">
        <v>2119</v>
      </c>
      <c r="AH29" s="135" t="s">
        <v>595</v>
      </c>
      <c r="AI29" s="135" t="s">
        <v>2235</v>
      </c>
      <c r="AJ29" s="130" t="s">
        <v>573</v>
      </c>
      <c r="AK29" s="130" t="s">
        <v>948</v>
      </c>
      <c r="AL29" s="130" t="s">
        <v>574</v>
      </c>
      <c r="AM29" s="145" t="s">
        <v>604</v>
      </c>
      <c r="AN29" s="130" t="s">
        <v>573</v>
      </c>
      <c r="AO29" s="130" t="s">
        <v>602</v>
      </c>
      <c r="AP29" s="134" t="s">
        <v>2121</v>
      </c>
      <c r="AQ29" s="134" t="s">
        <v>1530</v>
      </c>
      <c r="AR29" s="130" t="s">
        <v>577</v>
      </c>
      <c r="AS29" s="130" t="s">
        <v>601</v>
      </c>
      <c r="AT29" s="135" t="s">
        <v>606</v>
      </c>
      <c r="AU29" s="135" t="s">
        <v>1642</v>
      </c>
      <c r="AV29" s="130" t="s">
        <v>1315</v>
      </c>
      <c r="AW29" s="137" t="str">
        <f>VLOOKUP($B29,'[2]HR Core - Employee Master Data '!$C:$BB,32,0)</f>
        <v>indirect</v>
      </c>
      <c r="AX29" s="135">
        <v>27</v>
      </c>
      <c r="AY29" s="138" t="s">
        <v>2037</v>
      </c>
      <c r="AZ29" s="138">
        <v>40</v>
      </c>
      <c r="BA29" s="130" t="s">
        <v>1058</v>
      </c>
      <c r="BB29" s="132">
        <v>45029</v>
      </c>
      <c r="BC29" s="132">
        <v>48681</v>
      </c>
      <c r="BD29" s="135" t="s">
        <v>1110</v>
      </c>
      <c r="BE29" s="135" t="s">
        <v>162</v>
      </c>
      <c r="BF29" s="130" t="s">
        <v>1196</v>
      </c>
      <c r="BG29" s="130" t="s">
        <v>1118</v>
      </c>
      <c r="BH29" s="140">
        <v>44671</v>
      </c>
      <c r="BI29" s="132" t="s">
        <v>1166</v>
      </c>
      <c r="BJ29" s="135" t="s">
        <v>577</v>
      </c>
      <c r="BK29" s="132" t="s">
        <v>1262</v>
      </c>
      <c r="BL29" s="135" t="s">
        <v>606</v>
      </c>
      <c r="BM29" s="135" t="s">
        <v>1323</v>
      </c>
      <c r="BN29" s="141">
        <v>44671</v>
      </c>
      <c r="BO29" s="141" t="s">
        <v>1166</v>
      </c>
      <c r="BP29" s="135" t="s">
        <v>1356</v>
      </c>
      <c r="BQ29" s="135" t="s">
        <v>1356</v>
      </c>
      <c r="BR29" s="132" t="str">
        <f t="shared" si="1"/>
        <v>19/04/2025</v>
      </c>
      <c r="BS29" s="132" t="s">
        <v>1795</v>
      </c>
      <c r="BT29" s="132" t="s">
        <v>1845</v>
      </c>
      <c r="BU29" s="135"/>
      <c r="BV29" s="130" t="s">
        <v>592</v>
      </c>
      <c r="BW29" s="135"/>
      <c r="BX29" s="135"/>
      <c r="BY29" s="135"/>
      <c r="BZ29" s="135"/>
      <c r="CA29" s="142">
        <v>41</v>
      </c>
      <c r="CB29" s="135"/>
      <c r="CC29" s="135"/>
      <c r="CD29" s="135"/>
      <c r="CE29" s="135"/>
      <c r="CF29" s="135"/>
      <c r="CG29" s="135" t="s">
        <v>2040</v>
      </c>
      <c r="CH29" s="143" t="s">
        <v>533</v>
      </c>
    </row>
    <row r="30" spans="1:86" ht="15" thickBot="1" x14ac:dyDescent="0.4">
      <c r="A30" s="106">
        <v>29</v>
      </c>
      <c r="B30" s="135" t="s">
        <v>805</v>
      </c>
      <c r="C30" s="130" t="s">
        <v>587</v>
      </c>
      <c r="D30" s="135" t="s">
        <v>636</v>
      </c>
      <c r="E30" s="135"/>
      <c r="F30" s="135" t="s">
        <v>729</v>
      </c>
      <c r="G30" s="132">
        <v>30855</v>
      </c>
      <c r="H30" s="132">
        <v>42025</v>
      </c>
      <c r="I30" s="133">
        <f t="shared" si="0"/>
        <v>42205</v>
      </c>
      <c r="J30" s="134" t="s">
        <v>581</v>
      </c>
      <c r="K30" s="134" t="s">
        <v>874</v>
      </c>
      <c r="L30" s="130" t="s">
        <v>898</v>
      </c>
      <c r="M30" s="132" t="s">
        <v>162</v>
      </c>
      <c r="N30" s="135"/>
      <c r="O30" s="135"/>
      <c r="P30" s="135"/>
      <c r="Q30" s="135"/>
      <c r="R30" s="135"/>
      <c r="S30" s="136" t="s">
        <v>978</v>
      </c>
      <c r="T30" s="135"/>
      <c r="U30" s="135" t="s">
        <v>948</v>
      </c>
      <c r="V30" s="130" t="s">
        <v>1407</v>
      </c>
      <c r="W30" s="130" t="s">
        <v>1487</v>
      </c>
      <c r="X30" s="130" t="s">
        <v>1432</v>
      </c>
      <c r="Y30" s="130" t="s">
        <v>1561</v>
      </c>
      <c r="Z30" s="130" t="s">
        <v>577</v>
      </c>
      <c r="AA30" s="130" t="s">
        <v>592</v>
      </c>
      <c r="AB30" s="135"/>
      <c r="AC30" s="134" t="s">
        <v>785</v>
      </c>
      <c r="AD30" s="134" t="s">
        <v>2187</v>
      </c>
      <c r="AE30" s="135"/>
      <c r="AF30" s="135" t="s">
        <v>594</v>
      </c>
      <c r="AG30" s="134" t="s">
        <v>2119</v>
      </c>
      <c r="AH30" s="135" t="s">
        <v>595</v>
      </c>
      <c r="AI30" s="135" t="s">
        <v>2234</v>
      </c>
      <c r="AJ30" s="130" t="s">
        <v>573</v>
      </c>
      <c r="AK30" s="130" t="s">
        <v>948</v>
      </c>
      <c r="AL30" s="130" t="s">
        <v>574</v>
      </c>
      <c r="AM30" s="145" t="s">
        <v>604</v>
      </c>
      <c r="AN30" s="130" t="s">
        <v>573</v>
      </c>
      <c r="AO30" s="130" t="s">
        <v>602</v>
      </c>
      <c r="AP30" s="134" t="s">
        <v>2121</v>
      </c>
      <c r="AQ30" s="134" t="s">
        <v>1533</v>
      </c>
      <c r="AR30" s="130" t="s">
        <v>1617</v>
      </c>
      <c r="AS30" s="130" t="s">
        <v>601</v>
      </c>
      <c r="AT30" s="135" t="s">
        <v>1114</v>
      </c>
      <c r="AU30" s="135" t="s">
        <v>1643</v>
      </c>
      <c r="AV30" s="130" t="s">
        <v>1315</v>
      </c>
      <c r="AW30" s="137" t="str">
        <f>VLOOKUP($B30,'[2]HR Core - Employee Master Data '!$C:$BB,32,0)</f>
        <v>indirect</v>
      </c>
      <c r="AX30" s="135">
        <v>27</v>
      </c>
      <c r="AY30" s="138" t="s">
        <v>2037</v>
      </c>
      <c r="AZ30" s="138">
        <v>40</v>
      </c>
      <c r="BA30" s="130" t="s">
        <v>1059</v>
      </c>
      <c r="BB30" s="132">
        <v>43522</v>
      </c>
      <c r="BC30" s="132">
        <v>45347</v>
      </c>
      <c r="BD30" s="135" t="s">
        <v>943</v>
      </c>
      <c r="BE30" s="135" t="s">
        <v>943</v>
      </c>
      <c r="BF30" s="130" t="s">
        <v>1197</v>
      </c>
      <c r="BG30" s="130" t="s">
        <v>1118</v>
      </c>
      <c r="BH30" s="140" t="s">
        <v>1132</v>
      </c>
      <c r="BI30" s="132">
        <v>45529</v>
      </c>
      <c r="BJ30" s="135" t="s">
        <v>577</v>
      </c>
      <c r="BK30" s="132" t="s">
        <v>1263</v>
      </c>
      <c r="BL30" s="135" t="s">
        <v>606</v>
      </c>
      <c r="BM30" s="135" t="s">
        <v>1309</v>
      </c>
      <c r="BN30" s="141" t="s">
        <v>1132</v>
      </c>
      <c r="BO30" s="141">
        <v>45529</v>
      </c>
      <c r="BP30" s="135" t="s">
        <v>1357</v>
      </c>
      <c r="BQ30" s="135" t="s">
        <v>1357</v>
      </c>
      <c r="BR30" s="132">
        <f t="shared" si="1"/>
        <v>45529</v>
      </c>
      <c r="BS30" s="132" t="s">
        <v>1795</v>
      </c>
      <c r="BT30" s="132" t="s">
        <v>1846</v>
      </c>
      <c r="BU30" s="135"/>
      <c r="BV30" s="130" t="s">
        <v>592</v>
      </c>
      <c r="BW30" s="135"/>
      <c r="BX30" s="135"/>
      <c r="BY30" s="135"/>
      <c r="BZ30" s="135"/>
      <c r="CA30" s="142">
        <v>39</v>
      </c>
      <c r="CB30" s="135"/>
      <c r="CC30" s="135"/>
      <c r="CD30" s="135"/>
      <c r="CE30" s="135"/>
      <c r="CF30" s="135"/>
      <c r="CG30" s="135" t="s">
        <v>2040</v>
      </c>
      <c r="CH30" s="143" t="s">
        <v>533</v>
      </c>
    </row>
    <row r="31" spans="1:86" ht="29.5" thickBot="1" x14ac:dyDescent="0.4">
      <c r="A31" s="106">
        <v>30</v>
      </c>
      <c r="B31" s="135" t="s">
        <v>806</v>
      </c>
      <c r="C31" s="130" t="s">
        <v>587</v>
      </c>
      <c r="D31" s="135" t="s">
        <v>637</v>
      </c>
      <c r="E31" s="135"/>
      <c r="F31" s="135" t="s">
        <v>730</v>
      </c>
      <c r="G31" s="132">
        <v>29190</v>
      </c>
      <c r="H31" s="132">
        <v>41078</v>
      </c>
      <c r="I31" s="133">
        <f t="shared" si="0"/>
        <v>41258</v>
      </c>
      <c r="J31" s="134" t="s">
        <v>581</v>
      </c>
      <c r="K31" s="134" t="s">
        <v>874</v>
      </c>
      <c r="L31" s="130" t="s">
        <v>899</v>
      </c>
      <c r="M31" s="132" t="s">
        <v>943</v>
      </c>
      <c r="N31" s="135"/>
      <c r="O31" s="135"/>
      <c r="P31" s="135"/>
      <c r="Q31" s="135"/>
      <c r="R31" s="135"/>
      <c r="S31" s="136" t="s">
        <v>979</v>
      </c>
      <c r="T31" s="135"/>
      <c r="U31" s="135" t="s">
        <v>948</v>
      </c>
      <c r="V31" s="130" t="s">
        <v>1405</v>
      </c>
      <c r="W31" s="130" t="s">
        <v>1488</v>
      </c>
      <c r="X31" s="130" t="s">
        <v>1433</v>
      </c>
      <c r="Y31" s="130" t="s">
        <v>1559</v>
      </c>
      <c r="Z31" s="130" t="s">
        <v>161</v>
      </c>
      <c r="AA31" s="130" t="s">
        <v>592</v>
      </c>
      <c r="AB31" s="135"/>
      <c r="AC31" s="134" t="s">
        <v>785</v>
      </c>
      <c r="AD31" s="134" t="s">
        <v>2187</v>
      </c>
      <c r="AE31" s="135"/>
      <c r="AF31" s="135" t="s">
        <v>594</v>
      </c>
      <c r="AG31" s="134" t="s">
        <v>2119</v>
      </c>
      <c r="AH31" s="135" t="s">
        <v>595</v>
      </c>
      <c r="AI31" s="135" t="s">
        <v>2234</v>
      </c>
      <c r="AJ31" s="130" t="s">
        <v>573</v>
      </c>
      <c r="AK31" s="130" t="s">
        <v>948</v>
      </c>
      <c r="AL31" s="130" t="s">
        <v>574</v>
      </c>
      <c r="AM31" s="145" t="s">
        <v>604</v>
      </c>
      <c r="AN31" s="130" t="s">
        <v>573</v>
      </c>
      <c r="AO31" s="130" t="s">
        <v>602</v>
      </c>
      <c r="AP31" s="134" t="s">
        <v>1685</v>
      </c>
      <c r="AQ31" s="134" t="s">
        <v>1530</v>
      </c>
      <c r="AR31" s="130" t="s">
        <v>577</v>
      </c>
      <c r="AS31" s="130" t="s">
        <v>601</v>
      </c>
      <c r="AT31" s="135" t="s">
        <v>606</v>
      </c>
      <c r="AU31" s="146" t="s">
        <v>2218</v>
      </c>
      <c r="AV31" s="130" t="s">
        <v>1685</v>
      </c>
      <c r="AW31" s="137" t="str">
        <f>VLOOKUP($B31,'[2]HR Core - Employee Master Data '!$C:$BB,32,0)</f>
        <v>indirect</v>
      </c>
      <c r="AX31" s="135">
        <v>27</v>
      </c>
      <c r="AY31" s="138" t="s">
        <v>2037</v>
      </c>
      <c r="AZ31" s="138">
        <v>40</v>
      </c>
      <c r="BA31" s="130" t="s">
        <v>1060</v>
      </c>
      <c r="BB31" s="132">
        <v>42285</v>
      </c>
      <c r="BC31" s="132">
        <v>45936</v>
      </c>
      <c r="BD31" s="135" t="s">
        <v>1114</v>
      </c>
      <c r="BE31" s="135" t="s">
        <v>943</v>
      </c>
      <c r="BF31" s="130" t="s">
        <v>1198</v>
      </c>
      <c r="BG31" s="130" t="s">
        <v>1118</v>
      </c>
      <c r="BH31" s="140" t="s">
        <v>1133</v>
      </c>
      <c r="BI31" s="132">
        <v>45311</v>
      </c>
      <c r="BJ31" s="135" t="s">
        <v>577</v>
      </c>
      <c r="BK31" s="132" t="s">
        <v>1264</v>
      </c>
      <c r="BL31" s="135" t="s">
        <v>606</v>
      </c>
      <c r="BM31" s="135" t="s">
        <v>1315</v>
      </c>
      <c r="BN31" s="141" t="s">
        <v>1133</v>
      </c>
      <c r="BO31" s="141" t="s">
        <v>1167</v>
      </c>
      <c r="BP31" s="135" t="s">
        <v>1358</v>
      </c>
      <c r="BQ31" s="135" t="s">
        <v>1358</v>
      </c>
      <c r="BR31" s="132">
        <f t="shared" si="1"/>
        <v>45311</v>
      </c>
      <c r="BS31" s="132" t="s">
        <v>1795</v>
      </c>
      <c r="BT31" s="132" t="s">
        <v>1847</v>
      </c>
      <c r="BU31" s="135"/>
      <c r="BV31" s="130" t="s">
        <v>592</v>
      </c>
      <c r="BW31" s="135"/>
      <c r="BX31" s="135"/>
      <c r="BY31" s="135"/>
      <c r="BZ31" s="135"/>
      <c r="CA31" s="142">
        <v>44</v>
      </c>
      <c r="CB31" s="135"/>
      <c r="CC31" s="135"/>
      <c r="CD31" s="135"/>
      <c r="CE31" s="135"/>
      <c r="CF31" s="135"/>
      <c r="CG31" s="135" t="s">
        <v>2040</v>
      </c>
      <c r="CH31" s="143" t="s">
        <v>533</v>
      </c>
    </row>
    <row r="32" spans="1:86" ht="15" thickBot="1" x14ac:dyDescent="0.4">
      <c r="A32" s="106">
        <v>31</v>
      </c>
      <c r="B32" s="135" t="s">
        <v>807</v>
      </c>
      <c r="C32" s="130" t="s">
        <v>587</v>
      </c>
      <c r="D32" s="135" t="s">
        <v>638</v>
      </c>
      <c r="E32" s="135"/>
      <c r="F32" s="135" t="s">
        <v>731</v>
      </c>
      <c r="G32" s="132">
        <v>31874</v>
      </c>
      <c r="H32" s="132">
        <v>41938</v>
      </c>
      <c r="I32" s="133">
        <f t="shared" si="0"/>
        <v>42118</v>
      </c>
      <c r="J32" s="134" t="s">
        <v>581</v>
      </c>
      <c r="K32" s="134" t="s">
        <v>874</v>
      </c>
      <c r="L32" s="130" t="s">
        <v>900</v>
      </c>
      <c r="M32" s="132" t="s">
        <v>162</v>
      </c>
      <c r="N32" s="135"/>
      <c r="O32" s="135"/>
      <c r="P32" s="135"/>
      <c r="Q32" s="135"/>
      <c r="R32" s="135"/>
      <c r="S32" s="136" t="s">
        <v>980</v>
      </c>
      <c r="T32" s="135"/>
      <c r="U32" s="135" t="s">
        <v>948</v>
      </c>
      <c r="V32" s="130"/>
      <c r="W32" s="130"/>
      <c r="X32" s="130"/>
      <c r="Y32" s="130"/>
      <c r="Z32" s="130"/>
      <c r="AA32" s="130" t="s">
        <v>592</v>
      </c>
      <c r="AB32" s="135"/>
      <c r="AC32" s="134" t="s">
        <v>785</v>
      </c>
      <c r="AD32" s="134" t="s">
        <v>2187</v>
      </c>
      <c r="AE32" s="135"/>
      <c r="AF32" s="135" t="s">
        <v>594</v>
      </c>
      <c r="AG32" s="134" t="s">
        <v>2119</v>
      </c>
      <c r="AH32" s="135" t="s">
        <v>595</v>
      </c>
      <c r="AI32" s="135" t="s">
        <v>2235</v>
      </c>
      <c r="AJ32" s="135" t="s">
        <v>1526</v>
      </c>
      <c r="AK32" s="130" t="s">
        <v>948</v>
      </c>
      <c r="AL32" s="135" t="s">
        <v>951</v>
      </c>
      <c r="AM32" s="135">
        <v>827</v>
      </c>
      <c r="AN32" s="135" t="s">
        <v>1526</v>
      </c>
      <c r="AO32" s="135" t="s">
        <v>2174</v>
      </c>
      <c r="AP32" s="134" t="s">
        <v>2121</v>
      </c>
      <c r="AQ32" s="134" t="s">
        <v>1531</v>
      </c>
      <c r="AR32" s="130" t="s">
        <v>1618</v>
      </c>
      <c r="AS32" s="135" t="s">
        <v>1619</v>
      </c>
      <c r="AT32" s="135" t="s">
        <v>606</v>
      </c>
      <c r="AU32" s="135" t="s">
        <v>1644</v>
      </c>
      <c r="AV32" s="130" t="s">
        <v>1315</v>
      </c>
      <c r="AW32" s="137" t="str">
        <f>VLOOKUP($B32,'[2]HR Core - Employee Master Data '!$C:$BB,32,0)</f>
        <v>indirect</v>
      </c>
      <c r="AX32" s="135">
        <v>27</v>
      </c>
      <c r="AY32" s="138" t="s">
        <v>2037</v>
      </c>
      <c r="AZ32" s="138">
        <v>40</v>
      </c>
      <c r="BA32" s="130" t="s">
        <v>1061</v>
      </c>
      <c r="BB32" s="132">
        <v>43432</v>
      </c>
      <c r="BC32" s="132">
        <v>47084</v>
      </c>
      <c r="BD32" s="135" t="s">
        <v>162</v>
      </c>
      <c r="BE32" s="135" t="s">
        <v>162</v>
      </c>
      <c r="BF32" s="130" t="s">
        <v>1199</v>
      </c>
      <c r="BG32" s="135"/>
      <c r="BH32" s="140" t="s">
        <v>1134</v>
      </c>
      <c r="BI32" s="132">
        <v>45632</v>
      </c>
      <c r="BJ32" s="135"/>
      <c r="BK32" s="132" t="s">
        <v>1265</v>
      </c>
      <c r="BL32" s="135"/>
      <c r="BM32" s="135"/>
      <c r="BN32" s="141" t="s">
        <v>1134</v>
      </c>
      <c r="BO32" s="141">
        <v>45632</v>
      </c>
      <c r="BP32" s="135" t="s">
        <v>1359</v>
      </c>
      <c r="BQ32" s="145" t="s">
        <v>1359</v>
      </c>
      <c r="BR32" s="132">
        <f t="shared" si="1"/>
        <v>45632</v>
      </c>
      <c r="BS32" s="132" t="s">
        <v>1795</v>
      </c>
      <c r="BT32" s="132" t="s">
        <v>1848</v>
      </c>
      <c r="BU32" s="135"/>
      <c r="BV32" s="130" t="s">
        <v>592</v>
      </c>
      <c r="BW32" s="135"/>
      <c r="BX32" s="135"/>
      <c r="BY32" s="135"/>
      <c r="BZ32" s="135"/>
      <c r="CA32" s="142">
        <v>36</v>
      </c>
      <c r="CB32" s="135"/>
      <c r="CC32" s="135"/>
      <c r="CD32" s="135"/>
      <c r="CE32" s="135"/>
      <c r="CF32" s="135"/>
      <c r="CG32" s="135" t="s">
        <v>2040</v>
      </c>
      <c r="CH32" s="143" t="s">
        <v>533</v>
      </c>
    </row>
    <row r="33" spans="1:86" ht="29.5" thickBot="1" x14ac:dyDescent="0.4">
      <c r="A33" s="106">
        <v>32</v>
      </c>
      <c r="B33" s="135" t="s">
        <v>808</v>
      </c>
      <c r="C33" s="130" t="s">
        <v>587</v>
      </c>
      <c r="D33" s="135" t="s">
        <v>639</v>
      </c>
      <c r="E33" s="135"/>
      <c r="F33" s="135" t="s">
        <v>732</v>
      </c>
      <c r="G33" s="132">
        <v>31119</v>
      </c>
      <c r="H33" s="132">
        <v>44228</v>
      </c>
      <c r="I33" s="133">
        <f t="shared" si="0"/>
        <v>44408</v>
      </c>
      <c r="J33" s="134" t="s">
        <v>581</v>
      </c>
      <c r="K33" s="134" t="s">
        <v>874</v>
      </c>
      <c r="L33" s="148" t="s">
        <v>1021</v>
      </c>
      <c r="M33" s="132" t="s">
        <v>162</v>
      </c>
      <c r="N33" s="135"/>
      <c r="O33" s="135"/>
      <c r="P33" s="135"/>
      <c r="Q33" s="135"/>
      <c r="R33" s="135"/>
      <c r="S33" s="136" t="s">
        <v>981</v>
      </c>
      <c r="T33" s="135"/>
      <c r="U33" s="135" t="s">
        <v>948</v>
      </c>
      <c r="V33" s="130" t="s">
        <v>1410</v>
      </c>
      <c r="W33" s="130" t="s">
        <v>1489</v>
      </c>
      <c r="X33" s="130" t="s">
        <v>1434</v>
      </c>
      <c r="Y33" s="130" t="s">
        <v>1560</v>
      </c>
      <c r="Z33" s="130" t="s">
        <v>161</v>
      </c>
      <c r="AA33" s="130" t="s">
        <v>592</v>
      </c>
      <c r="AB33" s="135"/>
      <c r="AC33" s="134" t="s">
        <v>785</v>
      </c>
      <c r="AD33" s="134" t="s">
        <v>2187</v>
      </c>
      <c r="AE33" s="135"/>
      <c r="AF33" s="135" t="s">
        <v>594</v>
      </c>
      <c r="AG33" s="134" t="s">
        <v>2119</v>
      </c>
      <c r="AH33" s="135" t="s">
        <v>595</v>
      </c>
      <c r="AI33" s="135" t="s">
        <v>2234</v>
      </c>
      <c r="AJ33" s="130" t="s">
        <v>573</v>
      </c>
      <c r="AK33" s="130" t="s">
        <v>948</v>
      </c>
      <c r="AL33" s="130" t="s">
        <v>574</v>
      </c>
      <c r="AM33" s="145" t="s">
        <v>604</v>
      </c>
      <c r="AN33" s="130" t="s">
        <v>573</v>
      </c>
      <c r="AO33" s="130" t="s">
        <v>602</v>
      </c>
      <c r="AP33" s="134" t="s">
        <v>2128</v>
      </c>
      <c r="AQ33" s="134" t="s">
        <v>1531</v>
      </c>
      <c r="AR33" s="130" t="s">
        <v>577</v>
      </c>
      <c r="AS33" s="135" t="s">
        <v>601</v>
      </c>
      <c r="AT33" s="135" t="s">
        <v>606</v>
      </c>
      <c r="AU33" s="135" t="s">
        <v>1645</v>
      </c>
      <c r="AV33" s="130" t="s">
        <v>1685</v>
      </c>
      <c r="AW33" s="137" t="str">
        <f>VLOOKUP($B33,'[2]HR Core - Employee Master Data '!$C:$BB,32,0)</f>
        <v>indirect</v>
      </c>
      <c r="AX33" s="135">
        <v>27</v>
      </c>
      <c r="AY33" s="138" t="s">
        <v>2037</v>
      </c>
      <c r="AZ33" s="138">
        <v>40</v>
      </c>
      <c r="BA33" s="130" t="s">
        <v>1062</v>
      </c>
      <c r="BB33" s="132">
        <v>43503</v>
      </c>
      <c r="BC33" s="132">
        <v>47155</v>
      </c>
      <c r="BD33" s="135" t="s">
        <v>606</v>
      </c>
      <c r="BE33" s="135" t="s">
        <v>162</v>
      </c>
      <c r="BF33" s="130" t="s">
        <v>1200</v>
      </c>
      <c r="BG33" s="130" t="s">
        <v>1118</v>
      </c>
      <c r="BH33" s="140">
        <v>44964</v>
      </c>
      <c r="BI33" s="132">
        <v>45694</v>
      </c>
      <c r="BJ33" s="135" t="s">
        <v>577</v>
      </c>
      <c r="BK33" s="132" t="s">
        <v>1266</v>
      </c>
      <c r="BL33" s="135" t="s">
        <v>606</v>
      </c>
      <c r="BM33" s="135" t="s">
        <v>1315</v>
      </c>
      <c r="BN33" s="141">
        <v>44964</v>
      </c>
      <c r="BO33" s="141" t="s">
        <v>1168</v>
      </c>
      <c r="BP33" s="135" t="s">
        <v>1360</v>
      </c>
      <c r="BQ33" s="135" t="s">
        <v>1360</v>
      </c>
      <c r="BR33" s="132">
        <f t="shared" si="1"/>
        <v>45694</v>
      </c>
      <c r="BS33" s="132" t="s">
        <v>1795</v>
      </c>
      <c r="BT33" s="132" t="s">
        <v>1849</v>
      </c>
      <c r="BU33" s="135"/>
      <c r="BV33" s="130" t="s">
        <v>592</v>
      </c>
      <c r="BW33" s="135"/>
      <c r="BX33" s="135"/>
      <c r="BY33" s="135"/>
      <c r="BZ33" s="135"/>
      <c r="CA33" s="142">
        <v>38</v>
      </c>
      <c r="CB33" s="135"/>
      <c r="CC33" s="135"/>
      <c r="CD33" s="135"/>
      <c r="CE33" s="135"/>
      <c r="CF33" s="135"/>
      <c r="CG33" s="135" t="s">
        <v>2040</v>
      </c>
      <c r="CH33" s="143" t="s">
        <v>533</v>
      </c>
    </row>
    <row r="34" spans="1:86" ht="15" thickBot="1" x14ac:dyDescent="0.4">
      <c r="A34" s="106">
        <v>33</v>
      </c>
      <c r="B34" s="135" t="s">
        <v>809</v>
      </c>
      <c r="C34" s="130" t="s">
        <v>2026</v>
      </c>
      <c r="D34" s="135" t="s">
        <v>640</v>
      </c>
      <c r="E34" s="135"/>
      <c r="F34" s="135" t="s">
        <v>733</v>
      </c>
      <c r="G34" s="132">
        <v>29837</v>
      </c>
      <c r="H34" s="132">
        <v>40251</v>
      </c>
      <c r="I34" s="133">
        <f t="shared" si="0"/>
        <v>40431</v>
      </c>
      <c r="J34" s="134" t="s">
        <v>581</v>
      </c>
      <c r="K34" s="134" t="s">
        <v>875</v>
      </c>
      <c r="L34" s="130" t="s">
        <v>901</v>
      </c>
      <c r="M34" s="132" t="s">
        <v>162</v>
      </c>
      <c r="N34" s="135"/>
      <c r="O34" s="135"/>
      <c r="P34" s="135"/>
      <c r="Q34" s="135"/>
      <c r="R34" s="135"/>
      <c r="S34" s="136" t="s">
        <v>982</v>
      </c>
      <c r="T34" s="135"/>
      <c r="U34" s="135" t="s">
        <v>948</v>
      </c>
      <c r="V34" s="130" t="s">
        <v>1411</v>
      </c>
      <c r="W34" s="130" t="s">
        <v>1490</v>
      </c>
      <c r="X34" s="130" t="s">
        <v>1435</v>
      </c>
      <c r="Y34" s="130" t="s">
        <v>1563</v>
      </c>
      <c r="Z34" s="130" t="s">
        <v>161</v>
      </c>
      <c r="AA34" s="130" t="s">
        <v>592</v>
      </c>
      <c r="AB34" s="135"/>
      <c r="AC34" s="134" t="s">
        <v>792</v>
      </c>
      <c r="AD34" s="134" t="s">
        <v>2190</v>
      </c>
      <c r="AE34" s="135"/>
      <c r="AF34" s="135" t="s">
        <v>594</v>
      </c>
      <c r="AG34" s="134" t="s">
        <v>2119</v>
      </c>
      <c r="AH34" s="135" t="s">
        <v>595</v>
      </c>
      <c r="AI34" s="135" t="s">
        <v>2234</v>
      </c>
      <c r="AJ34" s="130" t="s">
        <v>573</v>
      </c>
      <c r="AK34" s="130" t="s">
        <v>948</v>
      </c>
      <c r="AL34" s="130" t="s">
        <v>574</v>
      </c>
      <c r="AM34" s="145" t="s">
        <v>604</v>
      </c>
      <c r="AN34" s="130" t="s">
        <v>573</v>
      </c>
      <c r="AO34" s="130" t="s">
        <v>602</v>
      </c>
      <c r="AP34" s="134" t="s">
        <v>2126</v>
      </c>
      <c r="AQ34" s="134" t="s">
        <v>1531</v>
      </c>
      <c r="AR34" s="130" t="s">
        <v>577</v>
      </c>
      <c r="AS34" s="135" t="s">
        <v>601</v>
      </c>
      <c r="AT34" s="135" t="s">
        <v>606</v>
      </c>
      <c r="AU34" s="135" t="s">
        <v>1646</v>
      </c>
      <c r="AV34" s="130" t="s">
        <v>1315</v>
      </c>
      <c r="AW34" s="137" t="str">
        <f>VLOOKUP($B34,'[2]HR Core - Employee Master Data '!$C:$BB,32,0)</f>
        <v>indirect</v>
      </c>
      <c r="AX34" s="135">
        <v>27</v>
      </c>
      <c r="AY34" s="138" t="s">
        <v>2037</v>
      </c>
      <c r="AZ34" s="138">
        <v>40</v>
      </c>
      <c r="BA34" s="130" t="s">
        <v>1063</v>
      </c>
      <c r="BB34" s="132">
        <v>43409</v>
      </c>
      <c r="BC34" s="132">
        <v>47061</v>
      </c>
      <c r="BD34" s="135" t="s">
        <v>1109</v>
      </c>
      <c r="BE34" s="135" t="s">
        <v>162</v>
      </c>
      <c r="BF34" s="130" t="s">
        <v>1201</v>
      </c>
      <c r="BG34" s="130" t="s">
        <v>1118</v>
      </c>
      <c r="BH34" s="140" t="s">
        <v>1135</v>
      </c>
      <c r="BI34" s="132">
        <v>45525</v>
      </c>
      <c r="BJ34" s="135" t="s">
        <v>577</v>
      </c>
      <c r="BK34" s="132" t="s">
        <v>1267</v>
      </c>
      <c r="BL34" s="135" t="s">
        <v>606</v>
      </c>
      <c r="BM34" s="135" t="s">
        <v>1309</v>
      </c>
      <c r="BN34" s="141" t="s">
        <v>1135</v>
      </c>
      <c r="BO34" s="141" t="s">
        <v>1169</v>
      </c>
      <c r="BP34" s="135" t="s">
        <v>1361</v>
      </c>
      <c r="BQ34" s="135" t="s">
        <v>1361</v>
      </c>
      <c r="BR34" s="132">
        <f t="shared" si="1"/>
        <v>45525</v>
      </c>
      <c r="BS34" s="132" t="s">
        <v>1795</v>
      </c>
      <c r="BT34" s="132" t="s">
        <v>1850</v>
      </c>
      <c r="BU34" s="135"/>
      <c r="BV34" s="130" t="s">
        <v>592</v>
      </c>
      <c r="BW34" s="135"/>
      <c r="BX34" s="135"/>
      <c r="BY34" s="135"/>
      <c r="BZ34" s="135"/>
      <c r="CA34" s="142">
        <v>42</v>
      </c>
      <c r="CB34" s="135"/>
      <c r="CC34" s="135"/>
      <c r="CD34" s="135"/>
      <c r="CE34" s="135"/>
      <c r="CF34" s="135"/>
      <c r="CG34" s="135" t="s">
        <v>2040</v>
      </c>
      <c r="CH34" s="143" t="s">
        <v>533</v>
      </c>
    </row>
    <row r="35" spans="1:86" ht="15" thickBot="1" x14ac:dyDescent="0.4">
      <c r="A35" s="106">
        <v>34</v>
      </c>
      <c r="B35" s="135" t="s">
        <v>810</v>
      </c>
      <c r="C35" s="130" t="s">
        <v>587</v>
      </c>
      <c r="D35" s="135" t="s">
        <v>641</v>
      </c>
      <c r="E35" s="135"/>
      <c r="F35" s="135" t="s">
        <v>711</v>
      </c>
      <c r="G35" s="132">
        <v>28158</v>
      </c>
      <c r="H35" s="132">
        <v>39203</v>
      </c>
      <c r="I35" s="133">
        <f t="shared" si="0"/>
        <v>39383</v>
      </c>
      <c r="J35" s="134" t="s">
        <v>581</v>
      </c>
      <c r="K35" s="134" t="s">
        <v>874</v>
      </c>
      <c r="L35" s="130" t="s">
        <v>902</v>
      </c>
      <c r="M35" s="132" t="s">
        <v>162</v>
      </c>
      <c r="N35" s="135"/>
      <c r="O35" s="135"/>
      <c r="P35" s="135"/>
      <c r="Q35" s="135"/>
      <c r="R35" s="135"/>
      <c r="S35" s="136" t="s">
        <v>983</v>
      </c>
      <c r="T35" s="135"/>
      <c r="U35" s="135" t="s">
        <v>948</v>
      </c>
      <c r="V35" s="130"/>
      <c r="W35" s="130"/>
      <c r="X35" s="130"/>
      <c r="Y35" s="130"/>
      <c r="Z35" s="130"/>
      <c r="AA35" s="130" t="s">
        <v>592</v>
      </c>
      <c r="AB35" s="135"/>
      <c r="AC35" s="134" t="s">
        <v>792</v>
      </c>
      <c r="AD35" s="134" t="s">
        <v>2190</v>
      </c>
      <c r="AE35" s="135"/>
      <c r="AF35" s="135" t="s">
        <v>594</v>
      </c>
      <c r="AG35" s="134" t="s">
        <v>2119</v>
      </c>
      <c r="AH35" s="135" t="s">
        <v>595</v>
      </c>
      <c r="AI35" s="135" t="s">
        <v>2234</v>
      </c>
      <c r="AJ35" s="130" t="s">
        <v>573</v>
      </c>
      <c r="AK35" s="130" t="s">
        <v>948</v>
      </c>
      <c r="AL35" s="130" t="s">
        <v>574</v>
      </c>
      <c r="AM35" s="145" t="s">
        <v>604</v>
      </c>
      <c r="AN35" s="130" t="s">
        <v>573</v>
      </c>
      <c r="AO35" s="130" t="s">
        <v>602</v>
      </c>
      <c r="AP35" s="134" t="s">
        <v>2121</v>
      </c>
      <c r="AQ35" s="134" t="s">
        <v>1531</v>
      </c>
      <c r="AR35" s="130" t="s">
        <v>577</v>
      </c>
      <c r="AS35" s="135" t="s">
        <v>601</v>
      </c>
      <c r="AT35" s="135" t="s">
        <v>606</v>
      </c>
      <c r="AU35" s="135" t="s">
        <v>1647</v>
      </c>
      <c r="AV35" s="130" t="s">
        <v>1680</v>
      </c>
      <c r="AW35" s="137" t="str">
        <f>VLOOKUP($B35,'[2]HR Core - Employee Master Data '!$C:$BB,32,0)</f>
        <v>indirect</v>
      </c>
      <c r="AX35" s="135">
        <v>27</v>
      </c>
      <c r="AY35" s="138" t="s">
        <v>2037</v>
      </c>
      <c r="AZ35" s="138">
        <v>40</v>
      </c>
      <c r="BA35" s="130" t="s">
        <v>1064</v>
      </c>
      <c r="BB35" s="132">
        <v>42894</v>
      </c>
      <c r="BC35" s="132">
        <v>46545</v>
      </c>
      <c r="BD35" s="135" t="s">
        <v>162</v>
      </c>
      <c r="BE35" s="135" t="s">
        <v>162</v>
      </c>
      <c r="BF35" s="130" t="s">
        <v>1202</v>
      </c>
      <c r="BG35" s="130" t="s">
        <v>1118</v>
      </c>
      <c r="BH35" s="140" t="s">
        <v>1132</v>
      </c>
      <c r="BI35" s="132">
        <v>45529</v>
      </c>
      <c r="BJ35" s="135" t="s">
        <v>577</v>
      </c>
      <c r="BK35" s="132" t="s">
        <v>1268</v>
      </c>
      <c r="BL35" s="135" t="s">
        <v>606</v>
      </c>
      <c r="BM35" s="135" t="s">
        <v>1324</v>
      </c>
      <c r="BN35" s="141" t="s">
        <v>1132</v>
      </c>
      <c r="BO35" s="141" t="s">
        <v>1170</v>
      </c>
      <c r="BP35" s="135" t="s">
        <v>1362</v>
      </c>
      <c r="BQ35" s="135" t="s">
        <v>1362</v>
      </c>
      <c r="BR35" s="132">
        <f t="shared" si="1"/>
        <v>45529</v>
      </c>
      <c r="BS35" s="132" t="s">
        <v>1795</v>
      </c>
      <c r="BT35" s="132" t="s">
        <v>1851</v>
      </c>
      <c r="BU35" s="135"/>
      <c r="BV35" s="130" t="s">
        <v>592</v>
      </c>
      <c r="BW35" s="135"/>
      <c r="BX35" s="135"/>
      <c r="BY35" s="135"/>
      <c r="BZ35" s="135"/>
      <c r="CA35" s="142">
        <v>46</v>
      </c>
      <c r="CB35" s="135"/>
      <c r="CC35" s="135"/>
      <c r="CD35" s="135"/>
      <c r="CE35" s="135"/>
      <c r="CF35" s="135"/>
      <c r="CG35" s="135" t="s">
        <v>2040</v>
      </c>
      <c r="CH35" s="143" t="s">
        <v>533</v>
      </c>
    </row>
    <row r="36" spans="1:86" ht="15" thickBot="1" x14ac:dyDescent="0.4">
      <c r="A36" s="106">
        <v>35</v>
      </c>
      <c r="B36" s="135" t="s">
        <v>811</v>
      </c>
      <c r="C36" s="130" t="s">
        <v>587</v>
      </c>
      <c r="D36" s="135" t="s">
        <v>642</v>
      </c>
      <c r="E36" s="135"/>
      <c r="F36" s="135" t="s">
        <v>653</v>
      </c>
      <c r="G36" s="132">
        <v>30705</v>
      </c>
      <c r="H36" s="132">
        <v>42430</v>
      </c>
      <c r="I36" s="133">
        <f t="shared" si="0"/>
        <v>42610</v>
      </c>
      <c r="J36" s="134" t="s">
        <v>581</v>
      </c>
      <c r="K36" s="134" t="s">
        <v>874</v>
      </c>
      <c r="L36" s="130" t="s">
        <v>903</v>
      </c>
      <c r="M36" s="132" t="s">
        <v>162</v>
      </c>
      <c r="N36" s="135"/>
      <c r="O36" s="135"/>
      <c r="P36" s="135"/>
      <c r="Q36" s="135"/>
      <c r="R36" s="135"/>
      <c r="S36" s="136" t="s">
        <v>984</v>
      </c>
      <c r="T36" s="135"/>
      <c r="U36" s="135" t="s">
        <v>950</v>
      </c>
      <c r="V36" s="130"/>
      <c r="W36" s="130"/>
      <c r="X36" s="130"/>
      <c r="Y36" s="130"/>
      <c r="Z36" s="130"/>
      <c r="AA36" s="130" t="s">
        <v>592</v>
      </c>
      <c r="AB36" s="135"/>
      <c r="AC36" s="134" t="s">
        <v>785</v>
      </c>
      <c r="AD36" s="134" t="s">
        <v>2187</v>
      </c>
      <c r="AE36" s="135"/>
      <c r="AF36" s="135" t="s">
        <v>594</v>
      </c>
      <c r="AG36" s="134" t="s">
        <v>2119</v>
      </c>
      <c r="AH36" s="135" t="s">
        <v>595</v>
      </c>
      <c r="AI36" s="135" t="s">
        <v>2234</v>
      </c>
      <c r="AJ36" s="130" t="s">
        <v>573</v>
      </c>
      <c r="AK36" s="130" t="s">
        <v>950</v>
      </c>
      <c r="AL36" s="135" t="s">
        <v>574</v>
      </c>
      <c r="AM36" s="145" t="s">
        <v>604</v>
      </c>
      <c r="AN36" s="130" t="s">
        <v>573</v>
      </c>
      <c r="AO36" s="130" t="s">
        <v>602</v>
      </c>
      <c r="AP36" s="134" t="s">
        <v>2121</v>
      </c>
      <c r="AQ36" s="134" t="s">
        <v>1533</v>
      </c>
      <c r="AR36" s="150" t="s">
        <v>543</v>
      </c>
      <c r="AS36" s="135" t="s">
        <v>601</v>
      </c>
      <c r="AT36" s="135" t="s">
        <v>1535</v>
      </c>
      <c r="AU36" s="135" t="s">
        <v>1648</v>
      </c>
      <c r="AV36" s="130" t="s">
        <v>1315</v>
      </c>
      <c r="AW36" s="137" t="str">
        <f>VLOOKUP($B36,'[2]HR Core - Employee Master Data '!$C:$BB,32,0)</f>
        <v>indirect</v>
      </c>
      <c r="AX36" s="135">
        <v>26</v>
      </c>
      <c r="AY36" s="138" t="s">
        <v>2037</v>
      </c>
      <c r="AZ36" s="138">
        <v>40</v>
      </c>
      <c r="BA36" s="130" t="s">
        <v>1065</v>
      </c>
      <c r="BB36" s="132">
        <v>42885</v>
      </c>
      <c r="BC36" s="132">
        <v>46536</v>
      </c>
      <c r="BD36" s="135" t="s">
        <v>162</v>
      </c>
      <c r="BE36" s="135" t="s">
        <v>162</v>
      </c>
      <c r="BF36" s="130" t="s">
        <v>1203</v>
      </c>
      <c r="BG36" s="135"/>
      <c r="BH36" s="140">
        <v>0</v>
      </c>
      <c r="BI36" s="132">
        <v>45809</v>
      </c>
      <c r="BJ36" s="135"/>
      <c r="BK36" s="132" t="s">
        <v>1203</v>
      </c>
      <c r="BL36" s="135"/>
      <c r="BM36" s="135"/>
      <c r="BN36" s="141">
        <v>0</v>
      </c>
      <c r="BO36" s="141">
        <v>45809</v>
      </c>
      <c r="BP36" s="135" t="s">
        <v>1203</v>
      </c>
      <c r="BQ36" s="135" t="s">
        <v>1203</v>
      </c>
      <c r="BR36" s="132">
        <f t="shared" si="1"/>
        <v>45809</v>
      </c>
      <c r="BS36" s="132" t="s">
        <v>1795</v>
      </c>
      <c r="BT36" s="132" t="s">
        <v>1852</v>
      </c>
      <c r="BU36" s="135"/>
      <c r="BV36" s="130" t="s">
        <v>592</v>
      </c>
      <c r="BW36" s="135"/>
      <c r="BX36" s="135"/>
      <c r="BY36" s="135"/>
      <c r="BZ36" s="135"/>
      <c r="CA36" s="142">
        <v>39</v>
      </c>
      <c r="CB36" s="135"/>
      <c r="CC36" s="135"/>
      <c r="CD36" s="135"/>
      <c r="CE36" s="135"/>
      <c r="CF36" s="135"/>
      <c r="CG36" s="135" t="s">
        <v>2040</v>
      </c>
      <c r="CH36" s="143" t="s">
        <v>533</v>
      </c>
    </row>
    <row r="37" spans="1:86" ht="15" thickBot="1" x14ac:dyDescent="0.4">
      <c r="A37" s="106">
        <v>36</v>
      </c>
      <c r="B37" s="135" t="s">
        <v>812</v>
      </c>
      <c r="C37" s="130" t="s">
        <v>587</v>
      </c>
      <c r="D37" s="135" t="s">
        <v>643</v>
      </c>
      <c r="E37" s="135"/>
      <c r="F37" s="135" t="s">
        <v>734</v>
      </c>
      <c r="G37" s="132">
        <v>31140</v>
      </c>
      <c r="H37" s="132">
        <v>40225</v>
      </c>
      <c r="I37" s="133">
        <f t="shared" si="0"/>
        <v>40405</v>
      </c>
      <c r="J37" s="134" t="s">
        <v>581</v>
      </c>
      <c r="K37" s="134" t="s">
        <v>874</v>
      </c>
      <c r="L37" s="130" t="s">
        <v>904</v>
      </c>
      <c r="M37" s="132" t="s">
        <v>943</v>
      </c>
      <c r="N37" s="135"/>
      <c r="O37" s="135"/>
      <c r="P37" s="135"/>
      <c r="Q37" s="135"/>
      <c r="R37" s="135"/>
      <c r="S37" s="136" t="s">
        <v>985</v>
      </c>
      <c r="T37" s="135"/>
      <c r="U37" s="135" t="s">
        <v>948</v>
      </c>
      <c r="V37" s="130" t="s">
        <v>1405</v>
      </c>
      <c r="W37" s="130" t="s">
        <v>1488</v>
      </c>
      <c r="X37" s="130" t="s">
        <v>1433</v>
      </c>
      <c r="Y37" s="130" t="s">
        <v>1559</v>
      </c>
      <c r="Z37" s="130" t="s">
        <v>161</v>
      </c>
      <c r="AA37" s="130" t="s">
        <v>592</v>
      </c>
      <c r="AB37" s="135"/>
      <c r="AC37" s="134" t="s">
        <v>792</v>
      </c>
      <c r="AD37" s="134" t="s">
        <v>2190</v>
      </c>
      <c r="AE37" s="135"/>
      <c r="AF37" s="135" t="s">
        <v>594</v>
      </c>
      <c r="AG37" s="134" t="s">
        <v>2119</v>
      </c>
      <c r="AH37" s="135" t="s">
        <v>595</v>
      </c>
      <c r="AI37" s="135" t="s">
        <v>2234</v>
      </c>
      <c r="AJ37" s="130" t="s">
        <v>573</v>
      </c>
      <c r="AK37" s="130" t="s">
        <v>948</v>
      </c>
      <c r="AL37" s="130" t="s">
        <v>574</v>
      </c>
      <c r="AM37" s="145" t="s">
        <v>604</v>
      </c>
      <c r="AN37" s="130" t="s">
        <v>573</v>
      </c>
      <c r="AO37" s="130" t="s">
        <v>2176</v>
      </c>
      <c r="AP37" s="134" t="s">
        <v>2129</v>
      </c>
      <c r="AQ37" s="134" t="s">
        <v>1531</v>
      </c>
      <c r="AR37" s="130" t="s">
        <v>577</v>
      </c>
      <c r="AS37" s="135" t="s">
        <v>601</v>
      </c>
      <c r="AT37" s="135" t="s">
        <v>606</v>
      </c>
      <c r="AU37" s="135" t="s">
        <v>1649</v>
      </c>
      <c r="AV37" s="130" t="s">
        <v>1686</v>
      </c>
      <c r="AW37" s="137" t="str">
        <f>VLOOKUP($B37,'[2]HR Core - Employee Master Data '!$C:$BB,32,0)</f>
        <v>indirect</v>
      </c>
      <c r="AX37" s="135">
        <v>27</v>
      </c>
      <c r="AY37" s="138" t="s">
        <v>2037</v>
      </c>
      <c r="AZ37" s="138">
        <v>40</v>
      </c>
      <c r="BA37" s="130" t="s">
        <v>1066</v>
      </c>
      <c r="BB37" s="132">
        <v>43804</v>
      </c>
      <c r="BC37" s="132">
        <v>47456</v>
      </c>
      <c r="BD37" s="135" t="s">
        <v>1114</v>
      </c>
      <c r="BE37" s="135" t="s">
        <v>943</v>
      </c>
      <c r="BF37" s="130" t="s">
        <v>1198</v>
      </c>
      <c r="BG37" s="130" t="s">
        <v>1118</v>
      </c>
      <c r="BH37" s="140" t="s">
        <v>1136</v>
      </c>
      <c r="BI37" s="132">
        <v>48658</v>
      </c>
      <c r="BJ37" s="135" t="s">
        <v>577</v>
      </c>
      <c r="BK37" s="132" t="s">
        <v>1269</v>
      </c>
      <c r="BL37" s="135" t="s">
        <v>606</v>
      </c>
      <c r="BM37" s="135" t="s">
        <v>1325</v>
      </c>
      <c r="BN37" s="141" t="s">
        <v>1136</v>
      </c>
      <c r="BO37" s="141" t="s">
        <v>1171</v>
      </c>
      <c r="BP37" s="135" t="s">
        <v>1363</v>
      </c>
      <c r="BQ37" s="135" t="s">
        <v>1363</v>
      </c>
      <c r="BR37" s="132">
        <f t="shared" si="1"/>
        <v>48658</v>
      </c>
      <c r="BS37" s="132" t="s">
        <v>1795</v>
      </c>
      <c r="BT37" s="132" t="s">
        <v>1853</v>
      </c>
      <c r="BU37" s="135"/>
      <c r="BV37" s="130" t="s">
        <v>592</v>
      </c>
      <c r="BW37" s="135"/>
      <c r="BX37" s="135"/>
      <c r="BY37" s="135"/>
      <c r="BZ37" s="135"/>
      <c r="CA37" s="142">
        <v>38</v>
      </c>
      <c r="CB37" s="135"/>
      <c r="CC37" s="135"/>
      <c r="CD37" s="135"/>
      <c r="CE37" s="135"/>
      <c r="CF37" s="135"/>
      <c r="CG37" s="135" t="s">
        <v>2040</v>
      </c>
      <c r="CH37" s="143" t="s">
        <v>533</v>
      </c>
    </row>
    <row r="38" spans="1:86" ht="29.5" thickBot="1" x14ac:dyDescent="0.4">
      <c r="A38" s="106">
        <v>37</v>
      </c>
      <c r="B38" s="135" t="s">
        <v>813</v>
      </c>
      <c r="C38" s="130" t="s">
        <v>587</v>
      </c>
      <c r="D38" s="135" t="s">
        <v>644</v>
      </c>
      <c r="E38" s="135"/>
      <c r="F38" s="135" t="s">
        <v>735</v>
      </c>
      <c r="G38" s="132">
        <v>31062</v>
      </c>
      <c r="H38" s="132">
        <v>40955</v>
      </c>
      <c r="I38" s="133">
        <f t="shared" si="0"/>
        <v>41135</v>
      </c>
      <c r="J38" s="134" t="s">
        <v>581</v>
      </c>
      <c r="K38" s="134" t="s">
        <v>874</v>
      </c>
      <c r="L38" s="130" t="s">
        <v>905</v>
      </c>
      <c r="M38" s="132" t="s">
        <v>162</v>
      </c>
      <c r="N38" s="135"/>
      <c r="O38" s="135"/>
      <c r="P38" s="135"/>
      <c r="Q38" s="135"/>
      <c r="R38" s="135"/>
      <c r="S38" s="147"/>
      <c r="T38" s="135"/>
      <c r="U38" s="135" t="s">
        <v>946</v>
      </c>
      <c r="V38" s="130" t="s">
        <v>1584</v>
      </c>
      <c r="W38" s="130" t="s">
        <v>1539</v>
      </c>
      <c r="X38" s="130" t="str">
        <f t="shared" ref="X38:X40" si="2">RIGHT(W38,13)</f>
        <v>0262224199150</v>
      </c>
      <c r="Y38" s="130"/>
      <c r="Z38" s="130"/>
      <c r="AA38" s="130" t="s">
        <v>592</v>
      </c>
      <c r="AB38" s="135"/>
      <c r="AC38" s="134" t="s">
        <v>785</v>
      </c>
      <c r="AD38" s="134" t="s">
        <v>2187</v>
      </c>
      <c r="AE38" s="135"/>
      <c r="AF38" s="135" t="s">
        <v>594</v>
      </c>
      <c r="AG38" s="134" t="s">
        <v>2119</v>
      </c>
      <c r="AH38" s="135" t="s">
        <v>595</v>
      </c>
      <c r="AI38" s="135" t="s">
        <v>2234</v>
      </c>
      <c r="AJ38" s="130" t="s">
        <v>1529</v>
      </c>
      <c r="AK38" s="130" t="s">
        <v>946</v>
      </c>
      <c r="AL38" s="130" t="s">
        <v>949</v>
      </c>
      <c r="AM38" s="130">
        <v>828</v>
      </c>
      <c r="AN38" s="130" t="s">
        <v>1529</v>
      </c>
      <c r="AO38" s="130" t="s">
        <v>602</v>
      </c>
      <c r="AP38" s="134" t="s">
        <v>2128</v>
      </c>
      <c r="AQ38" s="134" t="s">
        <v>1530</v>
      </c>
      <c r="AR38" s="135" t="s">
        <v>1612</v>
      </c>
      <c r="AS38" s="135" t="s">
        <v>1536</v>
      </c>
      <c r="AT38" s="135" t="s">
        <v>1537</v>
      </c>
      <c r="AU38" s="135" t="s">
        <v>1650</v>
      </c>
      <c r="AV38" s="130" t="s">
        <v>1685</v>
      </c>
      <c r="AW38" s="137" t="str">
        <f>VLOOKUP($B38,'[2]HR Core - Employee Master Data '!$C:$BB,32,0)</f>
        <v>indirect</v>
      </c>
      <c r="AX38" s="135">
        <v>27</v>
      </c>
      <c r="AY38" s="138" t="s">
        <v>2037</v>
      </c>
      <c r="AZ38" s="138">
        <v>40</v>
      </c>
      <c r="BA38" s="130" t="str">
        <f>VLOOKUP(B38,'[5]All Employees Profile'!$B$9:$AT$38,23,0)</f>
        <v>Z5182437</v>
      </c>
      <c r="BB38" s="132" t="s">
        <v>1701</v>
      </c>
      <c r="BC38" s="132">
        <v>47357</v>
      </c>
      <c r="BD38" s="135" t="s">
        <v>944</v>
      </c>
      <c r="BE38" s="135" t="s">
        <v>162</v>
      </c>
      <c r="BF38" s="130" t="str">
        <f>VLOOKUP(B38,'[5]All Employees Profile'!$B$8:$AL$38,11,0)</f>
        <v>2352189670</v>
      </c>
      <c r="BG38" s="130" t="str">
        <f>IF(AL38="SA828", "Technical Soluiton Trading LLC","Wika Saudi Arabia LLC")</f>
        <v>Technical Soluiton Trading LLC</v>
      </c>
      <c r="BH38" s="141" t="s">
        <v>1582</v>
      </c>
      <c r="BI38" s="132">
        <v>45498</v>
      </c>
      <c r="BJ38" s="135" t="s">
        <v>944</v>
      </c>
      <c r="BK38" s="130" t="s">
        <v>1589</v>
      </c>
      <c r="BL38" s="135" t="s">
        <v>944</v>
      </c>
      <c r="BM38" s="135"/>
      <c r="BN38" s="141"/>
      <c r="BO38" s="141">
        <f t="shared" ref="BO38:BO40" si="3">+BI38</f>
        <v>45498</v>
      </c>
      <c r="BP38" s="135" t="str">
        <f t="shared" ref="BP38:BP40" si="4">+BK38</f>
        <v>2352189670</v>
      </c>
      <c r="BQ38" s="130" t="str">
        <f t="shared" ref="BQ38:BQ40" si="5">+BP38</f>
        <v>2352189670</v>
      </c>
      <c r="BR38" s="132">
        <f t="shared" si="1"/>
        <v>45498</v>
      </c>
      <c r="BS38" s="132" t="s">
        <v>1795</v>
      </c>
      <c r="BT38" s="132" t="s">
        <v>1854</v>
      </c>
      <c r="BU38" s="135"/>
      <c r="BV38" s="130" t="s">
        <v>592</v>
      </c>
      <c r="BW38" s="135"/>
      <c r="BX38" s="135"/>
      <c r="BY38" s="135"/>
      <c r="BZ38" s="135"/>
      <c r="CA38" s="142">
        <v>38</v>
      </c>
      <c r="CB38" s="135"/>
      <c r="CC38" s="135"/>
      <c r="CD38" s="135"/>
      <c r="CE38" s="135"/>
      <c r="CF38" s="135"/>
      <c r="CG38" s="135" t="s">
        <v>2040</v>
      </c>
      <c r="CH38" s="143" t="s">
        <v>533</v>
      </c>
    </row>
    <row r="39" spans="1:86" ht="15" thickBot="1" x14ac:dyDescent="0.4">
      <c r="A39" s="106">
        <v>38</v>
      </c>
      <c r="B39" s="135" t="s">
        <v>814</v>
      </c>
      <c r="C39" s="130" t="s">
        <v>587</v>
      </c>
      <c r="D39" s="135" t="s">
        <v>645</v>
      </c>
      <c r="E39" s="135"/>
      <c r="F39" s="135" t="s">
        <v>735</v>
      </c>
      <c r="G39" s="132">
        <v>29818</v>
      </c>
      <c r="H39" s="132">
        <v>39488</v>
      </c>
      <c r="I39" s="133">
        <f t="shared" si="0"/>
        <v>39668</v>
      </c>
      <c r="J39" s="134" t="s">
        <v>581</v>
      </c>
      <c r="K39" s="134" t="s">
        <v>874</v>
      </c>
      <c r="L39" s="130" t="s">
        <v>906</v>
      </c>
      <c r="M39" s="132" t="s">
        <v>162</v>
      </c>
      <c r="N39" s="135"/>
      <c r="O39" s="135"/>
      <c r="P39" s="135"/>
      <c r="Q39" s="135"/>
      <c r="R39" s="135"/>
      <c r="S39" s="147"/>
      <c r="T39" s="135"/>
      <c r="U39" s="135" t="s">
        <v>946</v>
      </c>
      <c r="V39" s="130" t="s">
        <v>1584</v>
      </c>
      <c r="W39" s="130" t="s">
        <v>1540</v>
      </c>
      <c r="X39" s="130" t="str">
        <f t="shared" si="2"/>
        <v>0262220395001</v>
      </c>
      <c r="Y39" s="130"/>
      <c r="Z39" s="130"/>
      <c r="AA39" s="130" t="s">
        <v>592</v>
      </c>
      <c r="AB39" s="135"/>
      <c r="AC39" s="134" t="s">
        <v>785</v>
      </c>
      <c r="AD39" s="134" t="s">
        <v>2187</v>
      </c>
      <c r="AE39" s="135"/>
      <c r="AF39" s="135" t="s">
        <v>594</v>
      </c>
      <c r="AG39" s="134" t="s">
        <v>2119</v>
      </c>
      <c r="AH39" s="135" t="s">
        <v>595</v>
      </c>
      <c r="AI39" s="135" t="s">
        <v>2234</v>
      </c>
      <c r="AJ39" s="139" t="s">
        <v>1528</v>
      </c>
      <c r="AK39" s="130" t="s">
        <v>946</v>
      </c>
      <c r="AL39" s="135" t="s">
        <v>947</v>
      </c>
      <c r="AM39" s="135">
        <v>865</v>
      </c>
      <c r="AN39" s="139" t="s">
        <v>1528</v>
      </c>
      <c r="AO39" s="130" t="s">
        <v>602</v>
      </c>
      <c r="AP39" s="134" t="s">
        <v>2121</v>
      </c>
      <c r="AQ39" s="134" t="s">
        <v>1531</v>
      </c>
      <c r="AR39" s="135" t="s">
        <v>1613</v>
      </c>
      <c r="AS39" s="135" t="s">
        <v>1536</v>
      </c>
      <c r="AT39" s="135" t="s">
        <v>1537</v>
      </c>
      <c r="AU39" s="135" t="s">
        <v>1651</v>
      </c>
      <c r="AV39" s="130" t="s">
        <v>1315</v>
      </c>
      <c r="AW39" s="137" t="str">
        <f>VLOOKUP($B39,'[2]HR Core - Employee Master Data '!$C:$BB,32,0)</f>
        <v>indirect</v>
      </c>
      <c r="AX39" s="135">
        <v>27</v>
      </c>
      <c r="AY39" s="138" t="s">
        <v>2037</v>
      </c>
      <c r="AZ39" s="138">
        <v>40</v>
      </c>
      <c r="BA39" s="130" t="str">
        <f>VLOOKUP(B39,'[5]All Employees Profile'!$B$9:$AT$38,23,0)</f>
        <v>Z2410722</v>
      </c>
      <c r="BB39" s="132" t="s">
        <v>1702</v>
      </c>
      <c r="BC39" s="132">
        <v>45423</v>
      </c>
      <c r="BD39" s="135" t="s">
        <v>944</v>
      </c>
      <c r="BE39" s="135" t="s">
        <v>162</v>
      </c>
      <c r="BF39" s="130" t="str">
        <f>VLOOKUP(B39,'[5]All Employees Profile'!$B$8:$AL$38,11,0)</f>
        <v>2262711969</v>
      </c>
      <c r="BG39" s="130" t="str">
        <f>IF(AL39="SA828", "Technical Soluiton Trading LLC","Wika Saudi Arabia LLC")</f>
        <v>Wika Saudi Arabia LLC</v>
      </c>
      <c r="BH39" s="141" t="s">
        <v>1582</v>
      </c>
      <c r="BI39" s="132">
        <v>45284</v>
      </c>
      <c r="BJ39" s="135" t="s">
        <v>944</v>
      </c>
      <c r="BK39" s="130" t="s">
        <v>1204</v>
      </c>
      <c r="BL39" s="135" t="s">
        <v>944</v>
      </c>
      <c r="BM39" s="135"/>
      <c r="BN39" s="141"/>
      <c r="BO39" s="141">
        <f t="shared" si="3"/>
        <v>45284</v>
      </c>
      <c r="BP39" s="135" t="str">
        <f t="shared" si="4"/>
        <v>2262711969</v>
      </c>
      <c r="BQ39" s="130" t="str">
        <f t="shared" si="5"/>
        <v>2262711969</v>
      </c>
      <c r="BR39" s="132">
        <f t="shared" si="1"/>
        <v>45284</v>
      </c>
      <c r="BS39" s="132" t="s">
        <v>1795</v>
      </c>
      <c r="BT39" s="132" t="s">
        <v>1855</v>
      </c>
      <c r="BU39" s="135"/>
      <c r="BV39" s="130" t="s">
        <v>592</v>
      </c>
      <c r="BW39" s="135"/>
      <c r="BX39" s="135"/>
      <c r="BY39" s="135"/>
      <c r="BZ39" s="135"/>
      <c r="CA39" s="142">
        <v>42</v>
      </c>
      <c r="CB39" s="135"/>
      <c r="CC39" s="135"/>
      <c r="CD39" s="135"/>
      <c r="CE39" s="135"/>
      <c r="CF39" s="135"/>
      <c r="CG39" s="135" t="s">
        <v>2040</v>
      </c>
      <c r="CH39" s="143" t="s">
        <v>533</v>
      </c>
    </row>
    <row r="40" spans="1:86" ht="15" thickBot="1" x14ac:dyDescent="0.4">
      <c r="A40" s="106">
        <v>39</v>
      </c>
      <c r="B40" s="135" t="s">
        <v>815</v>
      </c>
      <c r="C40" s="130" t="s">
        <v>587</v>
      </c>
      <c r="D40" s="135" t="s">
        <v>646</v>
      </c>
      <c r="E40" s="135"/>
      <c r="F40" s="135" t="s">
        <v>736</v>
      </c>
      <c r="G40" s="132">
        <v>31417</v>
      </c>
      <c r="H40" s="132">
        <v>41413</v>
      </c>
      <c r="I40" s="133">
        <f t="shared" si="0"/>
        <v>41593</v>
      </c>
      <c r="J40" s="134" t="s">
        <v>581</v>
      </c>
      <c r="K40" s="134" t="s">
        <v>874</v>
      </c>
      <c r="L40" s="148" t="s">
        <v>1022</v>
      </c>
      <c r="M40" s="132" t="s">
        <v>162</v>
      </c>
      <c r="N40" s="135"/>
      <c r="O40" s="135"/>
      <c r="P40" s="135"/>
      <c r="Q40" s="135"/>
      <c r="R40" s="135"/>
      <c r="S40" s="147"/>
      <c r="T40" s="135"/>
      <c r="U40" s="135" t="s">
        <v>946</v>
      </c>
      <c r="V40" s="130" t="s">
        <v>1584</v>
      </c>
      <c r="W40" s="130" t="s">
        <v>1541</v>
      </c>
      <c r="X40" s="130" t="str">
        <f t="shared" si="2"/>
        <v>0242161636150</v>
      </c>
      <c r="Y40" s="130"/>
      <c r="Z40" s="130"/>
      <c r="AA40" s="130" t="s">
        <v>592</v>
      </c>
      <c r="AB40" s="135"/>
      <c r="AC40" s="134" t="s">
        <v>1726</v>
      </c>
      <c r="AD40" s="134" t="s">
        <v>2196</v>
      </c>
      <c r="AE40" s="135"/>
      <c r="AF40" s="135" t="s">
        <v>594</v>
      </c>
      <c r="AG40" s="134" t="s">
        <v>2119</v>
      </c>
      <c r="AH40" s="135" t="s">
        <v>595</v>
      </c>
      <c r="AI40" s="135" t="s">
        <v>2234</v>
      </c>
      <c r="AJ40" s="139" t="s">
        <v>1528</v>
      </c>
      <c r="AK40" s="130" t="s">
        <v>946</v>
      </c>
      <c r="AL40" s="130" t="s">
        <v>947</v>
      </c>
      <c r="AM40" s="135">
        <v>865</v>
      </c>
      <c r="AN40" s="139" t="s">
        <v>1528</v>
      </c>
      <c r="AO40" s="130" t="s">
        <v>602</v>
      </c>
      <c r="AP40" s="134" t="s">
        <v>2121</v>
      </c>
      <c r="AQ40" s="134" t="s">
        <v>1531</v>
      </c>
      <c r="AR40" s="135" t="s">
        <v>1612</v>
      </c>
      <c r="AS40" s="135" t="s">
        <v>1536</v>
      </c>
      <c r="AT40" s="135" t="s">
        <v>1537</v>
      </c>
      <c r="AU40" s="135" t="s">
        <v>1652</v>
      </c>
      <c r="AV40" s="130" t="s">
        <v>1315</v>
      </c>
      <c r="AW40" s="137" t="str">
        <f>VLOOKUP($B40,'[2]HR Core - Employee Master Data '!$C:$BB,32,0)</f>
        <v>indirect</v>
      </c>
      <c r="AX40" s="135">
        <v>27</v>
      </c>
      <c r="AY40" s="138" t="s">
        <v>2037</v>
      </c>
      <c r="AZ40" s="138">
        <v>40</v>
      </c>
      <c r="BA40" s="130" t="str">
        <f>VLOOKUP(B40,'[5]All Employees Profile'!$B$9:$AT$38,23,0)</f>
        <v>Z2817367</v>
      </c>
      <c r="BB40" s="132" t="s">
        <v>1703</v>
      </c>
      <c r="BC40" s="132">
        <v>46160</v>
      </c>
      <c r="BD40" s="135" t="s">
        <v>944</v>
      </c>
      <c r="BE40" s="135" t="s">
        <v>162</v>
      </c>
      <c r="BF40" s="130" t="str">
        <f>VLOOKUP(B40,'[5]All Employees Profile'!$B$8:$AL$38,11,0)</f>
        <v>2358901573</v>
      </c>
      <c r="BG40" s="130" t="str">
        <f>IF(AL40="SA828", "Technical Soluiton Trading LLC","Wika Saudi Arabia LLC")</f>
        <v>Wika Saudi Arabia LLC</v>
      </c>
      <c r="BH40" s="141" t="s">
        <v>1582</v>
      </c>
      <c r="BI40" s="132">
        <v>45273</v>
      </c>
      <c r="BJ40" s="135" t="s">
        <v>944</v>
      </c>
      <c r="BK40" s="130" t="s">
        <v>1590</v>
      </c>
      <c r="BL40" s="135" t="s">
        <v>944</v>
      </c>
      <c r="BM40" s="135"/>
      <c r="BN40" s="141"/>
      <c r="BO40" s="141">
        <f t="shared" si="3"/>
        <v>45273</v>
      </c>
      <c r="BP40" s="135" t="str">
        <f t="shared" si="4"/>
        <v>2358901573</v>
      </c>
      <c r="BQ40" s="130" t="str">
        <f t="shared" si="5"/>
        <v>2358901573</v>
      </c>
      <c r="BR40" s="132">
        <f t="shared" si="1"/>
        <v>45273</v>
      </c>
      <c r="BS40" s="132" t="s">
        <v>1795</v>
      </c>
      <c r="BT40" s="132" t="s">
        <v>1856</v>
      </c>
      <c r="BU40" s="135"/>
      <c r="BV40" s="130" t="s">
        <v>592</v>
      </c>
      <c r="BW40" s="135"/>
      <c r="BX40" s="135"/>
      <c r="BY40" s="135"/>
      <c r="BZ40" s="135"/>
      <c r="CA40" s="142">
        <v>37</v>
      </c>
      <c r="CB40" s="135"/>
      <c r="CC40" s="135"/>
      <c r="CD40" s="135"/>
      <c r="CE40" s="135"/>
      <c r="CF40" s="135"/>
      <c r="CG40" s="135" t="s">
        <v>2040</v>
      </c>
      <c r="CH40" s="143" t="s">
        <v>533</v>
      </c>
    </row>
    <row r="41" spans="1:86" ht="29.5" thickBot="1" x14ac:dyDescent="0.4">
      <c r="A41" s="106">
        <v>40</v>
      </c>
      <c r="B41" s="135" t="s">
        <v>816</v>
      </c>
      <c r="C41" s="130" t="s">
        <v>587</v>
      </c>
      <c r="D41" s="135" t="s">
        <v>647</v>
      </c>
      <c r="E41" s="135"/>
      <c r="F41" s="135" t="s">
        <v>710</v>
      </c>
      <c r="G41" s="132">
        <v>31417</v>
      </c>
      <c r="H41" s="132">
        <v>44243</v>
      </c>
      <c r="I41" s="133">
        <f t="shared" si="0"/>
        <v>44423</v>
      </c>
      <c r="J41" s="134" t="s">
        <v>581</v>
      </c>
      <c r="K41" s="134" t="s">
        <v>874</v>
      </c>
      <c r="L41" s="147" t="str">
        <f>+S41</f>
        <v>+971507063632</v>
      </c>
      <c r="M41" s="132" t="s">
        <v>162</v>
      </c>
      <c r="N41" s="135"/>
      <c r="O41" s="135"/>
      <c r="P41" s="135"/>
      <c r="Q41" s="135"/>
      <c r="R41" s="135"/>
      <c r="S41" s="136" t="s">
        <v>986</v>
      </c>
      <c r="T41" s="135"/>
      <c r="U41" s="135" t="s">
        <v>948</v>
      </c>
      <c r="V41" s="130" t="s">
        <v>1409</v>
      </c>
      <c r="W41" s="130" t="s">
        <v>1491</v>
      </c>
      <c r="X41" s="130" t="s">
        <v>1436</v>
      </c>
      <c r="Y41" s="130" t="s">
        <v>1560</v>
      </c>
      <c r="Z41" s="130" t="s">
        <v>1574</v>
      </c>
      <c r="AA41" s="130" t="s">
        <v>592</v>
      </c>
      <c r="AB41" s="135"/>
      <c r="AC41" s="134" t="s">
        <v>784</v>
      </c>
      <c r="AD41" s="134" t="s">
        <v>2192</v>
      </c>
      <c r="AE41" s="135"/>
      <c r="AF41" s="135" t="s">
        <v>594</v>
      </c>
      <c r="AG41" s="134" t="s">
        <v>2119</v>
      </c>
      <c r="AH41" s="135" t="s">
        <v>595</v>
      </c>
      <c r="AI41" s="135" t="s">
        <v>2234</v>
      </c>
      <c r="AJ41" s="130" t="s">
        <v>573</v>
      </c>
      <c r="AK41" s="130" t="s">
        <v>948</v>
      </c>
      <c r="AL41" s="130" t="s">
        <v>574</v>
      </c>
      <c r="AM41" s="145" t="s">
        <v>604</v>
      </c>
      <c r="AN41" s="130" t="s">
        <v>573</v>
      </c>
      <c r="AO41" s="130" t="s">
        <v>2130</v>
      </c>
      <c r="AP41" s="134" t="s">
        <v>2130</v>
      </c>
      <c r="AQ41" s="134" t="s">
        <v>605</v>
      </c>
      <c r="AR41" s="130" t="s">
        <v>577</v>
      </c>
      <c r="AS41" s="135" t="s">
        <v>601</v>
      </c>
      <c r="AT41" s="135" t="s">
        <v>606</v>
      </c>
      <c r="AU41" s="135" t="s">
        <v>1653</v>
      </c>
      <c r="AV41" s="130" t="s">
        <v>1687</v>
      </c>
      <c r="AW41" s="137" t="str">
        <f>VLOOKUP($B41,'[2]HR Core - Employee Master Data '!$C:$BB,32,0)</f>
        <v>direct</v>
      </c>
      <c r="AX41" s="135">
        <v>22</v>
      </c>
      <c r="AY41" s="138" t="s">
        <v>2037</v>
      </c>
      <c r="AZ41" s="138">
        <v>40</v>
      </c>
      <c r="BA41" s="130" t="s">
        <v>1067</v>
      </c>
      <c r="BB41" s="132">
        <v>44221</v>
      </c>
      <c r="BC41" s="132">
        <v>47872</v>
      </c>
      <c r="BD41" s="135" t="s">
        <v>162</v>
      </c>
      <c r="BE41" s="135" t="s">
        <v>162</v>
      </c>
      <c r="BF41" s="130" t="s">
        <v>1205</v>
      </c>
      <c r="BG41" s="130" t="s">
        <v>1118</v>
      </c>
      <c r="BH41" s="140">
        <v>44251</v>
      </c>
      <c r="BI41" s="132">
        <v>45345</v>
      </c>
      <c r="BJ41" s="135" t="s">
        <v>577</v>
      </c>
      <c r="BK41" s="132" t="s">
        <v>1270</v>
      </c>
      <c r="BL41" s="135" t="s">
        <v>606</v>
      </c>
      <c r="BM41" s="135">
        <v>0</v>
      </c>
      <c r="BN41" s="141">
        <v>44251</v>
      </c>
      <c r="BO41" s="141" t="s">
        <v>1172</v>
      </c>
      <c r="BP41" s="135" t="s">
        <v>1364</v>
      </c>
      <c r="BQ41" s="135" t="s">
        <v>1364</v>
      </c>
      <c r="BR41" s="132">
        <f t="shared" si="1"/>
        <v>45345</v>
      </c>
      <c r="BS41" s="132" t="s">
        <v>1796</v>
      </c>
      <c r="BT41" s="132" t="s">
        <v>1857</v>
      </c>
      <c r="BU41" s="135"/>
      <c r="BV41" s="130" t="s">
        <v>592</v>
      </c>
      <c r="BW41" s="135"/>
      <c r="BX41" s="135"/>
      <c r="BY41" s="135"/>
      <c r="BZ41" s="135"/>
      <c r="CA41" s="142">
        <v>37</v>
      </c>
      <c r="CB41" s="135"/>
      <c r="CC41" s="135"/>
      <c r="CD41" s="135"/>
      <c r="CE41" s="135"/>
      <c r="CF41" s="135"/>
      <c r="CG41" s="135" t="s">
        <v>2040</v>
      </c>
      <c r="CH41" s="143" t="s">
        <v>533</v>
      </c>
    </row>
    <row r="42" spans="1:86" ht="15" thickBot="1" x14ac:dyDescent="0.4">
      <c r="A42" s="106">
        <v>41</v>
      </c>
      <c r="B42" s="135" t="s">
        <v>817</v>
      </c>
      <c r="C42" s="130" t="s">
        <v>587</v>
      </c>
      <c r="D42" s="135" t="s">
        <v>648</v>
      </c>
      <c r="E42" s="135"/>
      <c r="F42" s="135" t="s">
        <v>737</v>
      </c>
      <c r="G42" s="132">
        <v>35149</v>
      </c>
      <c r="H42" s="132">
        <v>44470</v>
      </c>
      <c r="I42" s="133">
        <f t="shared" si="0"/>
        <v>44650</v>
      </c>
      <c r="J42" s="134" t="s">
        <v>581</v>
      </c>
      <c r="K42" s="134" t="s">
        <v>874</v>
      </c>
      <c r="L42" s="147" t="str">
        <f>+S42</f>
        <v>+971569165902</v>
      </c>
      <c r="M42" s="132" t="s">
        <v>162</v>
      </c>
      <c r="N42" s="135"/>
      <c r="O42" s="135"/>
      <c r="P42" s="135"/>
      <c r="Q42" s="135"/>
      <c r="R42" s="135"/>
      <c r="S42" s="136" t="s">
        <v>987</v>
      </c>
      <c r="T42" s="135"/>
      <c r="U42" s="135" t="s">
        <v>948</v>
      </c>
      <c r="V42" s="130" t="s">
        <v>1409</v>
      </c>
      <c r="W42" s="130" t="s">
        <v>1492</v>
      </c>
      <c r="X42" s="130" t="s">
        <v>1437</v>
      </c>
      <c r="Y42" s="130" t="s">
        <v>1560</v>
      </c>
      <c r="Z42" s="130" t="s">
        <v>1569</v>
      </c>
      <c r="AA42" s="130" t="s">
        <v>592</v>
      </c>
      <c r="AB42" s="135"/>
      <c r="AC42" s="134" t="s">
        <v>784</v>
      </c>
      <c r="AD42" s="134" t="s">
        <v>2192</v>
      </c>
      <c r="AE42" s="135"/>
      <c r="AF42" s="135" t="s">
        <v>594</v>
      </c>
      <c r="AG42" s="134" t="s">
        <v>2119</v>
      </c>
      <c r="AH42" s="135" t="s">
        <v>595</v>
      </c>
      <c r="AI42" s="135" t="s">
        <v>2234</v>
      </c>
      <c r="AJ42" s="130" t="s">
        <v>573</v>
      </c>
      <c r="AK42" s="130" t="s">
        <v>948</v>
      </c>
      <c r="AL42" s="130" t="s">
        <v>574</v>
      </c>
      <c r="AM42" s="145" t="s">
        <v>604</v>
      </c>
      <c r="AN42" s="130" t="s">
        <v>573</v>
      </c>
      <c r="AO42" s="130" t="s">
        <v>2130</v>
      </c>
      <c r="AP42" s="134" t="s">
        <v>2130</v>
      </c>
      <c r="AQ42" s="134" t="s">
        <v>605</v>
      </c>
      <c r="AR42" s="130" t="s">
        <v>577</v>
      </c>
      <c r="AS42" s="135" t="s">
        <v>601</v>
      </c>
      <c r="AT42" s="135" t="s">
        <v>606</v>
      </c>
      <c r="AU42" s="135" t="s">
        <v>1653</v>
      </c>
      <c r="AV42" s="130" t="s">
        <v>1688</v>
      </c>
      <c r="AW42" s="137" t="str">
        <f>VLOOKUP($B42,'[2]HR Core - Employee Master Data '!$C:$BB,32,0)</f>
        <v>direct</v>
      </c>
      <c r="AX42" s="135">
        <v>22</v>
      </c>
      <c r="AY42" s="138" t="s">
        <v>2037</v>
      </c>
      <c r="AZ42" s="138">
        <v>40</v>
      </c>
      <c r="BA42" s="130" t="s">
        <v>1068</v>
      </c>
      <c r="BB42" s="132">
        <v>42373</v>
      </c>
      <c r="BC42" s="132">
        <v>46025</v>
      </c>
      <c r="BD42" s="135" t="s">
        <v>162</v>
      </c>
      <c r="BE42" s="135" t="s">
        <v>162</v>
      </c>
      <c r="BF42" s="130" t="s">
        <v>1206</v>
      </c>
      <c r="BG42" s="130" t="s">
        <v>1118</v>
      </c>
      <c r="BH42" s="140">
        <v>44483</v>
      </c>
      <c r="BI42" s="132">
        <v>45578</v>
      </c>
      <c r="BJ42" s="135" t="s">
        <v>577</v>
      </c>
      <c r="BK42" s="132" t="s">
        <v>1271</v>
      </c>
      <c r="BL42" s="135" t="s">
        <v>606</v>
      </c>
      <c r="BM42" s="135" t="s">
        <v>1326</v>
      </c>
      <c r="BN42" s="141">
        <v>44483</v>
      </c>
      <c r="BO42" s="141">
        <v>45578</v>
      </c>
      <c r="BP42" s="135" t="s">
        <v>1365</v>
      </c>
      <c r="BQ42" s="135" t="s">
        <v>1365</v>
      </c>
      <c r="BR42" s="132">
        <f t="shared" si="1"/>
        <v>45578</v>
      </c>
      <c r="BS42" s="132" t="s">
        <v>1795</v>
      </c>
      <c r="BT42" s="132" t="s">
        <v>1858</v>
      </c>
      <c r="BU42" s="135"/>
      <c r="BV42" s="130" t="s">
        <v>592</v>
      </c>
      <c r="BW42" s="135"/>
      <c r="BX42" s="135"/>
      <c r="BY42" s="135"/>
      <c r="BZ42" s="135"/>
      <c r="CA42" s="142">
        <v>27</v>
      </c>
      <c r="CB42" s="135"/>
      <c r="CC42" s="135"/>
      <c r="CD42" s="135"/>
      <c r="CE42" s="135"/>
      <c r="CF42" s="135"/>
      <c r="CG42" s="135" t="s">
        <v>2040</v>
      </c>
      <c r="CH42" s="143" t="s">
        <v>533</v>
      </c>
    </row>
    <row r="43" spans="1:86" ht="15" thickBot="1" x14ac:dyDescent="0.4">
      <c r="A43" s="106">
        <v>42</v>
      </c>
      <c r="B43" s="135" t="s">
        <v>818</v>
      </c>
      <c r="C43" s="130" t="s">
        <v>587</v>
      </c>
      <c r="D43" s="135" t="s">
        <v>649</v>
      </c>
      <c r="E43" s="135"/>
      <c r="F43" s="135" t="s">
        <v>709</v>
      </c>
      <c r="G43" s="132">
        <v>30503</v>
      </c>
      <c r="H43" s="132">
        <v>43877</v>
      </c>
      <c r="I43" s="133">
        <f t="shared" si="0"/>
        <v>44057</v>
      </c>
      <c r="J43" s="134" t="s">
        <v>581</v>
      </c>
      <c r="K43" s="134" t="s">
        <v>874</v>
      </c>
      <c r="L43" s="130" t="s">
        <v>907</v>
      </c>
      <c r="M43" s="132" t="s">
        <v>162</v>
      </c>
      <c r="N43" s="135"/>
      <c r="O43" s="135"/>
      <c r="P43" s="135"/>
      <c r="Q43" s="135"/>
      <c r="R43" s="135"/>
      <c r="S43" s="136" t="s">
        <v>988</v>
      </c>
      <c r="T43" s="135"/>
      <c r="U43" s="135" t="s">
        <v>948</v>
      </c>
      <c r="V43" s="130" t="s">
        <v>1407</v>
      </c>
      <c r="W43" s="130" t="s">
        <v>1493</v>
      </c>
      <c r="X43" s="130" t="s">
        <v>1438</v>
      </c>
      <c r="Y43" s="130" t="s">
        <v>1561</v>
      </c>
      <c r="Z43" s="130" t="s">
        <v>1575</v>
      </c>
      <c r="AA43" s="130" t="s">
        <v>592</v>
      </c>
      <c r="AB43" s="135"/>
      <c r="AC43" s="134" t="s">
        <v>784</v>
      </c>
      <c r="AD43" s="134" t="s">
        <v>2192</v>
      </c>
      <c r="AE43" s="135"/>
      <c r="AF43" s="135" t="s">
        <v>594</v>
      </c>
      <c r="AG43" s="134" t="s">
        <v>2119</v>
      </c>
      <c r="AH43" s="135" t="s">
        <v>595</v>
      </c>
      <c r="AI43" s="135" t="s">
        <v>2235</v>
      </c>
      <c r="AJ43" s="130" t="s">
        <v>573</v>
      </c>
      <c r="AK43" s="130" t="s">
        <v>948</v>
      </c>
      <c r="AL43" s="130" t="s">
        <v>574</v>
      </c>
      <c r="AM43" s="145" t="s">
        <v>604</v>
      </c>
      <c r="AN43" s="130" t="s">
        <v>573</v>
      </c>
      <c r="AO43" s="130" t="s">
        <v>2130</v>
      </c>
      <c r="AP43" s="134" t="s">
        <v>2130</v>
      </c>
      <c r="AQ43" s="134" t="s">
        <v>605</v>
      </c>
      <c r="AR43" s="130" t="s">
        <v>577</v>
      </c>
      <c r="AS43" s="135" t="s">
        <v>601</v>
      </c>
      <c r="AT43" s="135" t="s">
        <v>606</v>
      </c>
      <c r="AU43" s="135" t="s">
        <v>1653</v>
      </c>
      <c r="AV43" s="130" t="s">
        <v>1687</v>
      </c>
      <c r="AW43" s="137" t="str">
        <f>VLOOKUP($B43,'[2]HR Core - Employee Master Data '!$C:$BB,32,0)</f>
        <v>direct</v>
      </c>
      <c r="AX43" s="135">
        <v>22</v>
      </c>
      <c r="AY43" s="138" t="s">
        <v>2037</v>
      </c>
      <c r="AZ43" s="138">
        <v>40</v>
      </c>
      <c r="BA43" s="130" t="s">
        <v>1069</v>
      </c>
      <c r="BB43" s="132">
        <v>43658</v>
      </c>
      <c r="BC43" s="132" t="s">
        <v>1108</v>
      </c>
      <c r="BD43" s="135" t="s">
        <v>1110</v>
      </c>
      <c r="BE43" s="135" t="s">
        <v>162</v>
      </c>
      <c r="BF43" s="130" t="s">
        <v>1207</v>
      </c>
      <c r="BG43" s="130" t="s">
        <v>1118</v>
      </c>
      <c r="BH43" s="140">
        <v>43862</v>
      </c>
      <c r="BI43" s="132">
        <v>45689</v>
      </c>
      <c r="BJ43" s="135" t="s">
        <v>577</v>
      </c>
      <c r="BK43" s="132" t="s">
        <v>1272</v>
      </c>
      <c r="BL43" s="135" t="s">
        <v>606</v>
      </c>
      <c r="BM43" s="135" t="s">
        <v>1326</v>
      </c>
      <c r="BN43" s="141">
        <v>43862</v>
      </c>
      <c r="BO43" s="141">
        <v>45689</v>
      </c>
      <c r="BP43" s="135" t="s">
        <v>1366</v>
      </c>
      <c r="BQ43" s="135" t="s">
        <v>1366</v>
      </c>
      <c r="BR43" s="132">
        <f t="shared" si="1"/>
        <v>45689</v>
      </c>
      <c r="BS43" s="132" t="s">
        <v>1795</v>
      </c>
      <c r="BT43" s="132" t="s">
        <v>1859</v>
      </c>
      <c r="BU43" s="135"/>
      <c r="BV43" s="130" t="s">
        <v>592</v>
      </c>
      <c r="BW43" s="135"/>
      <c r="BX43" s="135"/>
      <c r="BY43" s="135"/>
      <c r="BZ43" s="135"/>
      <c r="CA43" s="142">
        <v>40</v>
      </c>
      <c r="CB43" s="135"/>
      <c r="CC43" s="135"/>
      <c r="CD43" s="135"/>
      <c r="CE43" s="135"/>
      <c r="CF43" s="135"/>
      <c r="CG43" s="135" t="s">
        <v>2040</v>
      </c>
      <c r="CH43" s="143" t="s">
        <v>533</v>
      </c>
    </row>
    <row r="44" spans="1:86" ht="15" thickBot="1" x14ac:dyDescent="0.4">
      <c r="A44" s="106">
        <v>43</v>
      </c>
      <c r="B44" s="135" t="s">
        <v>819</v>
      </c>
      <c r="C44" s="130" t="s">
        <v>587</v>
      </c>
      <c r="D44" s="135" t="s">
        <v>650</v>
      </c>
      <c r="E44" s="135"/>
      <c r="F44" s="135" t="s">
        <v>738</v>
      </c>
      <c r="G44" s="132">
        <v>33989</v>
      </c>
      <c r="H44" s="132">
        <v>41903</v>
      </c>
      <c r="I44" s="133">
        <f t="shared" si="0"/>
        <v>42083</v>
      </c>
      <c r="J44" s="134" t="s">
        <v>581</v>
      </c>
      <c r="K44" s="134" t="s">
        <v>874</v>
      </c>
      <c r="L44" s="147" t="str">
        <f>+S44</f>
        <v>+971562271495</v>
      </c>
      <c r="M44" s="132" t="s">
        <v>162</v>
      </c>
      <c r="N44" s="135"/>
      <c r="O44" s="135"/>
      <c r="P44" s="135"/>
      <c r="Q44" s="135"/>
      <c r="R44" s="135"/>
      <c r="S44" s="136" t="s">
        <v>989</v>
      </c>
      <c r="T44" s="135"/>
      <c r="U44" s="135" t="s">
        <v>948</v>
      </c>
      <c r="V44" s="130" t="s">
        <v>1412</v>
      </c>
      <c r="W44" s="130" t="s">
        <v>1494</v>
      </c>
      <c r="X44" s="130" t="s">
        <v>1439</v>
      </c>
      <c r="Y44" s="130" t="s">
        <v>1564</v>
      </c>
      <c r="Z44" s="130" t="s">
        <v>1569</v>
      </c>
      <c r="AA44" s="130" t="s">
        <v>592</v>
      </c>
      <c r="AB44" s="135"/>
      <c r="AC44" s="134" t="s">
        <v>784</v>
      </c>
      <c r="AD44" s="134" t="s">
        <v>2192</v>
      </c>
      <c r="AE44" s="135"/>
      <c r="AF44" s="135" t="s">
        <v>594</v>
      </c>
      <c r="AG44" s="134" t="s">
        <v>2119</v>
      </c>
      <c r="AH44" s="135" t="s">
        <v>595</v>
      </c>
      <c r="AI44" s="135" t="s">
        <v>2234</v>
      </c>
      <c r="AJ44" s="130" t="s">
        <v>573</v>
      </c>
      <c r="AK44" s="130" t="s">
        <v>948</v>
      </c>
      <c r="AL44" s="130" t="s">
        <v>574</v>
      </c>
      <c r="AM44" s="145" t="s">
        <v>604</v>
      </c>
      <c r="AN44" s="130" t="s">
        <v>573</v>
      </c>
      <c r="AO44" s="130" t="s">
        <v>2130</v>
      </c>
      <c r="AP44" s="134" t="s">
        <v>2130</v>
      </c>
      <c r="AQ44" s="134" t="s">
        <v>605</v>
      </c>
      <c r="AR44" s="130" t="s">
        <v>577</v>
      </c>
      <c r="AS44" s="135" t="s">
        <v>601</v>
      </c>
      <c r="AT44" s="135" t="s">
        <v>606</v>
      </c>
      <c r="AU44" s="135" t="s">
        <v>1653</v>
      </c>
      <c r="AV44" s="130" t="s">
        <v>1687</v>
      </c>
      <c r="AW44" s="137" t="str">
        <f>VLOOKUP($B44,'[2]HR Core - Employee Master Data '!$C:$BB,32,0)</f>
        <v>direct</v>
      </c>
      <c r="AX44" s="135">
        <v>27</v>
      </c>
      <c r="AY44" s="138" t="s">
        <v>2037</v>
      </c>
      <c r="AZ44" s="138">
        <v>40</v>
      </c>
      <c r="BA44" s="130" t="s">
        <v>1070</v>
      </c>
      <c r="BB44" s="132">
        <v>45140</v>
      </c>
      <c r="BC44" s="132">
        <v>48792</v>
      </c>
      <c r="BD44" s="135" t="s">
        <v>1110</v>
      </c>
      <c r="BE44" s="135" t="s">
        <v>162</v>
      </c>
      <c r="BF44" s="130" t="s">
        <v>1208</v>
      </c>
      <c r="BG44" s="130" t="s">
        <v>1118</v>
      </c>
      <c r="BH44" s="140" t="s">
        <v>1137</v>
      </c>
      <c r="BI44" s="132">
        <v>45192</v>
      </c>
      <c r="BJ44" s="135" t="s">
        <v>577</v>
      </c>
      <c r="BK44" s="132" t="s">
        <v>1273</v>
      </c>
      <c r="BL44" s="135" t="s">
        <v>606</v>
      </c>
      <c r="BM44" s="135" t="s">
        <v>1327</v>
      </c>
      <c r="BN44" s="141" t="s">
        <v>1137</v>
      </c>
      <c r="BO44" s="141">
        <v>45192</v>
      </c>
      <c r="BP44" s="135" t="s">
        <v>1367</v>
      </c>
      <c r="BQ44" s="135" t="s">
        <v>1367</v>
      </c>
      <c r="BR44" s="132">
        <f t="shared" si="1"/>
        <v>45192</v>
      </c>
      <c r="BS44" s="132" t="s">
        <v>1796</v>
      </c>
      <c r="BT44" s="132" t="s">
        <v>1860</v>
      </c>
      <c r="BU44" s="135"/>
      <c r="BV44" s="130" t="s">
        <v>592</v>
      </c>
      <c r="BW44" s="135"/>
      <c r="BX44" s="135"/>
      <c r="BY44" s="135"/>
      <c r="BZ44" s="135"/>
      <c r="CA44" s="142">
        <v>30</v>
      </c>
      <c r="CB44" s="135"/>
      <c r="CC44" s="135"/>
      <c r="CD44" s="135"/>
      <c r="CE44" s="135"/>
      <c r="CF44" s="135"/>
      <c r="CG44" s="135" t="s">
        <v>2040</v>
      </c>
      <c r="CH44" s="143" t="s">
        <v>533</v>
      </c>
    </row>
    <row r="45" spans="1:86" ht="15" thickBot="1" x14ac:dyDescent="0.4">
      <c r="A45" s="106">
        <v>44</v>
      </c>
      <c r="B45" s="135" t="s">
        <v>820</v>
      </c>
      <c r="C45" s="130" t="s">
        <v>587</v>
      </c>
      <c r="D45" s="135" t="s">
        <v>651</v>
      </c>
      <c r="E45" s="135"/>
      <c r="F45" s="135" t="s">
        <v>739</v>
      </c>
      <c r="G45" s="132">
        <v>31978</v>
      </c>
      <c r="H45" s="132">
        <v>40873</v>
      </c>
      <c r="I45" s="133">
        <f t="shared" si="0"/>
        <v>41053</v>
      </c>
      <c r="J45" s="134" t="s">
        <v>581</v>
      </c>
      <c r="K45" s="134" t="s">
        <v>874</v>
      </c>
      <c r="L45" s="130" t="s">
        <v>908</v>
      </c>
      <c r="M45" s="132" t="s">
        <v>162</v>
      </c>
      <c r="N45" s="135"/>
      <c r="O45" s="135"/>
      <c r="P45" s="135"/>
      <c r="Q45" s="135"/>
      <c r="R45" s="135"/>
      <c r="S45" s="136" t="s">
        <v>990</v>
      </c>
      <c r="T45" s="135"/>
      <c r="U45" s="135" t="s">
        <v>948</v>
      </c>
      <c r="V45" s="130" t="s">
        <v>591</v>
      </c>
      <c r="W45" s="130" t="s">
        <v>1495</v>
      </c>
      <c r="X45" s="130" t="s">
        <v>1440</v>
      </c>
      <c r="Y45" s="130" t="s">
        <v>1560</v>
      </c>
      <c r="Z45" s="130" t="s">
        <v>161</v>
      </c>
      <c r="AA45" s="130" t="s">
        <v>592</v>
      </c>
      <c r="AB45" s="135"/>
      <c r="AC45" s="134" t="s">
        <v>784</v>
      </c>
      <c r="AD45" s="134" t="s">
        <v>2192</v>
      </c>
      <c r="AE45" s="135"/>
      <c r="AF45" s="135" t="s">
        <v>594</v>
      </c>
      <c r="AG45" s="134" t="s">
        <v>2119</v>
      </c>
      <c r="AH45" s="135" t="s">
        <v>595</v>
      </c>
      <c r="AI45" s="135" t="s">
        <v>2234</v>
      </c>
      <c r="AJ45" s="130" t="s">
        <v>573</v>
      </c>
      <c r="AK45" s="130" t="s">
        <v>948</v>
      </c>
      <c r="AL45" s="130" t="s">
        <v>574</v>
      </c>
      <c r="AM45" s="145" t="s">
        <v>604</v>
      </c>
      <c r="AN45" s="130" t="s">
        <v>573</v>
      </c>
      <c r="AO45" s="130" t="s">
        <v>2130</v>
      </c>
      <c r="AP45" s="134" t="s">
        <v>2130</v>
      </c>
      <c r="AQ45" s="134" t="s">
        <v>605</v>
      </c>
      <c r="AR45" s="130" t="s">
        <v>577</v>
      </c>
      <c r="AS45" s="135" t="s">
        <v>601</v>
      </c>
      <c r="AT45" s="135" t="s">
        <v>606</v>
      </c>
      <c r="AU45" s="135" t="s">
        <v>1654</v>
      </c>
      <c r="AV45" s="130" t="s">
        <v>1689</v>
      </c>
      <c r="AW45" s="137" t="str">
        <f>VLOOKUP($B45,'[2]HR Core - Employee Master Data '!$C:$BB,32,0)</f>
        <v>direct</v>
      </c>
      <c r="AX45" s="135">
        <v>27</v>
      </c>
      <c r="AY45" s="138" t="s">
        <v>2037</v>
      </c>
      <c r="AZ45" s="138">
        <v>40</v>
      </c>
      <c r="BA45" s="130" t="s">
        <v>1071</v>
      </c>
      <c r="BB45" s="132">
        <v>43578</v>
      </c>
      <c r="BC45" s="132">
        <v>47230</v>
      </c>
      <c r="BD45" s="135" t="s">
        <v>1110</v>
      </c>
      <c r="BE45" s="135" t="s">
        <v>162</v>
      </c>
      <c r="BF45" s="130" t="s">
        <v>1209</v>
      </c>
      <c r="BG45" s="130" t="s">
        <v>1118</v>
      </c>
      <c r="BH45" s="140" t="s">
        <v>1138</v>
      </c>
      <c r="BI45" s="132" t="s">
        <v>1173</v>
      </c>
      <c r="BJ45" s="135" t="s">
        <v>577</v>
      </c>
      <c r="BK45" s="132" t="s">
        <v>1274</v>
      </c>
      <c r="BL45" s="135" t="s">
        <v>606</v>
      </c>
      <c r="BM45" s="135" t="s">
        <v>1328</v>
      </c>
      <c r="BN45" s="141" t="s">
        <v>1138</v>
      </c>
      <c r="BO45" s="141" t="s">
        <v>1173</v>
      </c>
      <c r="BP45" s="135" t="s">
        <v>1368</v>
      </c>
      <c r="BQ45" s="135" t="s">
        <v>1368</v>
      </c>
      <c r="BR45" s="132" t="str">
        <f t="shared" si="1"/>
        <v>09-Dec-2023</v>
      </c>
      <c r="BS45" s="132" t="s">
        <v>1795</v>
      </c>
      <c r="BT45" s="132" t="s">
        <v>1861</v>
      </c>
      <c r="BU45" s="135"/>
      <c r="BV45" s="130" t="s">
        <v>592</v>
      </c>
      <c r="BW45" s="135"/>
      <c r="BX45" s="135"/>
      <c r="BY45" s="135"/>
      <c r="BZ45" s="135"/>
      <c r="CA45" s="142">
        <v>36</v>
      </c>
      <c r="CB45" s="135"/>
      <c r="CC45" s="135"/>
      <c r="CD45" s="135"/>
      <c r="CE45" s="135"/>
      <c r="CF45" s="135"/>
      <c r="CG45" s="135" t="s">
        <v>2040</v>
      </c>
      <c r="CH45" s="143" t="s">
        <v>533</v>
      </c>
    </row>
    <row r="46" spans="1:86" ht="15" thickBot="1" x14ac:dyDescent="0.4">
      <c r="A46" s="106">
        <v>45</v>
      </c>
      <c r="B46" s="135" t="s">
        <v>821</v>
      </c>
      <c r="C46" s="130" t="s">
        <v>587</v>
      </c>
      <c r="D46" s="135" t="s">
        <v>652</v>
      </c>
      <c r="E46" s="135"/>
      <c r="F46" s="135" t="s">
        <v>709</v>
      </c>
      <c r="G46" s="132">
        <v>30318</v>
      </c>
      <c r="H46" s="132">
        <v>41875</v>
      </c>
      <c r="I46" s="133">
        <f t="shared" si="0"/>
        <v>42055</v>
      </c>
      <c r="J46" s="134" t="s">
        <v>581</v>
      </c>
      <c r="K46" s="134" t="s">
        <v>874</v>
      </c>
      <c r="L46" s="130" t="s">
        <v>909</v>
      </c>
      <c r="M46" s="132" t="s">
        <v>162</v>
      </c>
      <c r="N46" s="135"/>
      <c r="O46" s="135"/>
      <c r="P46" s="135"/>
      <c r="Q46" s="135"/>
      <c r="R46" s="135"/>
      <c r="S46" s="136" t="s">
        <v>991</v>
      </c>
      <c r="T46" s="135"/>
      <c r="U46" s="135" t="s">
        <v>948</v>
      </c>
      <c r="V46" s="130" t="s">
        <v>1405</v>
      </c>
      <c r="W46" s="130" t="s">
        <v>1496</v>
      </c>
      <c r="X46" s="130" t="s">
        <v>1441</v>
      </c>
      <c r="Y46" s="130" t="s">
        <v>1559</v>
      </c>
      <c r="Z46" s="130" t="s">
        <v>1574</v>
      </c>
      <c r="AA46" s="130" t="s">
        <v>592</v>
      </c>
      <c r="AB46" s="135"/>
      <c r="AC46" s="134" t="s">
        <v>784</v>
      </c>
      <c r="AD46" s="134" t="s">
        <v>2192</v>
      </c>
      <c r="AE46" s="135"/>
      <c r="AF46" s="135" t="s">
        <v>594</v>
      </c>
      <c r="AG46" s="134" t="s">
        <v>2119</v>
      </c>
      <c r="AH46" s="135" t="s">
        <v>595</v>
      </c>
      <c r="AI46" s="135" t="s">
        <v>2235</v>
      </c>
      <c r="AJ46" s="130" t="s">
        <v>573</v>
      </c>
      <c r="AK46" s="130" t="s">
        <v>948</v>
      </c>
      <c r="AL46" s="130" t="s">
        <v>574</v>
      </c>
      <c r="AM46" s="145" t="s">
        <v>604</v>
      </c>
      <c r="AN46" s="130" t="s">
        <v>573</v>
      </c>
      <c r="AO46" s="130" t="s">
        <v>2130</v>
      </c>
      <c r="AP46" s="134" t="s">
        <v>2130</v>
      </c>
      <c r="AQ46" s="134" t="s">
        <v>605</v>
      </c>
      <c r="AR46" s="130" t="s">
        <v>577</v>
      </c>
      <c r="AS46" s="135" t="s">
        <v>601</v>
      </c>
      <c r="AT46" s="135" t="s">
        <v>606</v>
      </c>
      <c r="AU46" s="135" t="s">
        <v>1653</v>
      </c>
      <c r="AV46" s="130" t="s">
        <v>1690</v>
      </c>
      <c r="AW46" s="137" t="str">
        <f>VLOOKUP($B46,'[2]HR Core - Employee Master Data '!$C:$BB,32,0)</f>
        <v>direct</v>
      </c>
      <c r="AX46" s="135">
        <v>27</v>
      </c>
      <c r="AY46" s="138" t="s">
        <v>2037</v>
      </c>
      <c r="AZ46" s="138">
        <v>40</v>
      </c>
      <c r="BA46" s="130" t="s">
        <v>1072</v>
      </c>
      <c r="BB46" s="132">
        <v>42572</v>
      </c>
      <c r="BC46" s="132">
        <v>46223</v>
      </c>
      <c r="BD46" s="135" t="s">
        <v>1109</v>
      </c>
      <c r="BE46" s="135" t="s">
        <v>162</v>
      </c>
      <c r="BF46" s="130" t="s">
        <v>1210</v>
      </c>
      <c r="BG46" s="130" t="s">
        <v>1118</v>
      </c>
      <c r="BH46" s="140" t="s">
        <v>1139</v>
      </c>
      <c r="BI46" s="132">
        <v>45178</v>
      </c>
      <c r="BJ46" s="135" t="s">
        <v>577</v>
      </c>
      <c r="BK46" s="132" t="s">
        <v>1275</v>
      </c>
      <c r="BL46" s="135" t="s">
        <v>606</v>
      </c>
      <c r="BM46" s="135" t="s">
        <v>1326</v>
      </c>
      <c r="BN46" s="141" t="s">
        <v>1139</v>
      </c>
      <c r="BO46" s="141">
        <v>45178</v>
      </c>
      <c r="BP46" s="135" t="s">
        <v>1369</v>
      </c>
      <c r="BQ46" s="135" t="s">
        <v>1369</v>
      </c>
      <c r="BR46" s="132">
        <f t="shared" si="1"/>
        <v>45178</v>
      </c>
      <c r="BS46" s="132" t="s">
        <v>1796</v>
      </c>
      <c r="BT46" s="132" t="s">
        <v>1862</v>
      </c>
      <c r="BU46" s="135"/>
      <c r="BV46" s="130" t="s">
        <v>592</v>
      </c>
      <c r="BW46" s="135"/>
      <c r="BX46" s="135"/>
      <c r="BY46" s="135"/>
      <c r="BZ46" s="135"/>
      <c r="CA46" s="142">
        <v>40</v>
      </c>
      <c r="CB46" s="135"/>
      <c r="CC46" s="135"/>
      <c r="CD46" s="135"/>
      <c r="CE46" s="135"/>
      <c r="CF46" s="135"/>
      <c r="CG46" s="135" t="s">
        <v>2040</v>
      </c>
      <c r="CH46" s="143" t="s">
        <v>533</v>
      </c>
    </row>
    <row r="47" spans="1:86" ht="15" thickBot="1" x14ac:dyDescent="0.4">
      <c r="A47" s="106">
        <v>46</v>
      </c>
      <c r="B47" s="135" t="s">
        <v>822</v>
      </c>
      <c r="C47" s="130" t="s">
        <v>587</v>
      </c>
      <c r="D47" s="135" t="s">
        <v>653</v>
      </c>
      <c r="E47" s="135"/>
      <c r="F47" s="135" t="s">
        <v>739</v>
      </c>
      <c r="G47" s="132">
        <v>31442</v>
      </c>
      <c r="H47" s="132">
        <v>42001</v>
      </c>
      <c r="I47" s="133">
        <f t="shared" si="0"/>
        <v>42181</v>
      </c>
      <c r="J47" s="134" t="s">
        <v>581</v>
      </c>
      <c r="K47" s="134" t="s">
        <v>874</v>
      </c>
      <c r="L47" s="147" t="str">
        <f>+S47</f>
        <v>+97450701549</v>
      </c>
      <c r="M47" s="132" t="s">
        <v>162</v>
      </c>
      <c r="N47" s="135"/>
      <c r="O47" s="135"/>
      <c r="P47" s="135"/>
      <c r="Q47" s="135"/>
      <c r="R47" s="135"/>
      <c r="S47" s="136" t="s">
        <v>984</v>
      </c>
      <c r="T47" s="135"/>
      <c r="U47" s="135" t="s">
        <v>948</v>
      </c>
      <c r="V47" s="130"/>
      <c r="W47" s="130"/>
      <c r="X47" s="130"/>
      <c r="Y47" s="130"/>
      <c r="Z47" s="130"/>
      <c r="AA47" s="130" t="s">
        <v>592</v>
      </c>
      <c r="AB47" s="135"/>
      <c r="AC47" s="134" t="s">
        <v>784</v>
      </c>
      <c r="AD47" s="134" t="s">
        <v>2192</v>
      </c>
      <c r="AE47" s="135"/>
      <c r="AF47" s="135" t="s">
        <v>594</v>
      </c>
      <c r="AG47" s="134" t="s">
        <v>2119</v>
      </c>
      <c r="AH47" s="135" t="s">
        <v>595</v>
      </c>
      <c r="AI47" s="135" t="s">
        <v>2234</v>
      </c>
      <c r="AJ47" s="130" t="s">
        <v>573</v>
      </c>
      <c r="AK47" s="130" t="s">
        <v>948</v>
      </c>
      <c r="AL47" s="135" t="s">
        <v>574</v>
      </c>
      <c r="AM47" s="145" t="s">
        <v>604</v>
      </c>
      <c r="AN47" s="130" t="s">
        <v>573</v>
      </c>
      <c r="AO47" s="130" t="s">
        <v>2130</v>
      </c>
      <c r="AP47" s="134" t="s">
        <v>2130</v>
      </c>
      <c r="AQ47" s="134" t="s">
        <v>605</v>
      </c>
      <c r="AR47" s="130" t="s">
        <v>577</v>
      </c>
      <c r="AS47" s="135" t="s">
        <v>601</v>
      </c>
      <c r="AT47" s="135" t="s">
        <v>606</v>
      </c>
      <c r="AU47" s="135" t="s">
        <v>1653</v>
      </c>
      <c r="AV47" s="130" t="s">
        <v>1689</v>
      </c>
      <c r="AW47" s="137" t="str">
        <f>VLOOKUP($B47,'[2]HR Core - Employee Master Data '!$C:$BB,32,0)</f>
        <v>direct</v>
      </c>
      <c r="AX47" s="135">
        <v>27</v>
      </c>
      <c r="AY47" s="138" t="s">
        <v>2037</v>
      </c>
      <c r="AZ47" s="138">
        <v>40</v>
      </c>
      <c r="BA47" s="130" t="s">
        <v>1073</v>
      </c>
      <c r="BB47" s="132">
        <v>43395</v>
      </c>
      <c r="BC47" s="132">
        <v>47047</v>
      </c>
      <c r="BD47" s="135" t="s">
        <v>162</v>
      </c>
      <c r="BE47" s="135" t="s">
        <v>162</v>
      </c>
      <c r="BF47" s="130" t="s">
        <v>1203</v>
      </c>
      <c r="BG47" s="135"/>
      <c r="BH47" s="140" t="s">
        <v>1125</v>
      </c>
      <c r="BI47" s="132">
        <v>45309</v>
      </c>
      <c r="BJ47" s="135"/>
      <c r="BK47" s="132" t="s">
        <v>1276</v>
      </c>
      <c r="BL47" s="135"/>
      <c r="BM47" s="135"/>
      <c r="BN47" s="141" t="s">
        <v>1125</v>
      </c>
      <c r="BO47" s="141">
        <v>45309</v>
      </c>
      <c r="BP47" s="135" t="s">
        <v>1370</v>
      </c>
      <c r="BQ47" s="135" t="s">
        <v>1370</v>
      </c>
      <c r="BR47" s="132">
        <f t="shared" si="1"/>
        <v>45309</v>
      </c>
      <c r="BS47" s="132" t="s">
        <v>1796</v>
      </c>
      <c r="BT47" s="132" t="s">
        <v>1863</v>
      </c>
      <c r="BU47" s="135"/>
      <c r="BV47" s="130" t="s">
        <v>592</v>
      </c>
      <c r="BW47" s="135"/>
      <c r="BX47" s="135"/>
      <c r="BY47" s="135"/>
      <c r="BZ47" s="135"/>
      <c r="CA47" s="142">
        <v>37</v>
      </c>
      <c r="CB47" s="135"/>
      <c r="CC47" s="135"/>
      <c r="CD47" s="135"/>
      <c r="CE47" s="135"/>
      <c r="CF47" s="135"/>
      <c r="CG47" s="135" t="s">
        <v>2040</v>
      </c>
      <c r="CH47" s="143" t="s">
        <v>533</v>
      </c>
    </row>
    <row r="48" spans="1:86" ht="15" thickBot="1" x14ac:dyDescent="0.4">
      <c r="A48" s="106">
        <v>47</v>
      </c>
      <c r="B48" s="135" t="s">
        <v>823</v>
      </c>
      <c r="C48" s="130" t="s">
        <v>587</v>
      </c>
      <c r="D48" s="135" t="s">
        <v>654</v>
      </c>
      <c r="E48" s="135"/>
      <c r="F48" s="135" t="s">
        <v>740</v>
      </c>
      <c r="G48" s="132">
        <v>32375</v>
      </c>
      <c r="H48" s="132">
        <v>43374</v>
      </c>
      <c r="I48" s="133">
        <f t="shared" si="0"/>
        <v>43554</v>
      </c>
      <c r="J48" s="134" t="s">
        <v>581</v>
      </c>
      <c r="K48" s="134" t="s">
        <v>874</v>
      </c>
      <c r="L48" s="130" t="s">
        <v>910</v>
      </c>
      <c r="M48" s="132" t="s">
        <v>162</v>
      </c>
      <c r="N48" s="135"/>
      <c r="O48" s="135"/>
      <c r="P48" s="135"/>
      <c r="Q48" s="135"/>
      <c r="R48" s="135"/>
      <c r="S48" s="147"/>
      <c r="T48" s="135"/>
      <c r="U48" s="135" t="s">
        <v>946</v>
      </c>
      <c r="V48" s="130" t="s">
        <v>1584</v>
      </c>
      <c r="W48" s="130" t="s">
        <v>1542</v>
      </c>
      <c r="X48" s="130" t="str">
        <f>RIGHT(W48,13)</f>
        <v>0833071491001</v>
      </c>
      <c r="Y48" s="130"/>
      <c r="Z48" s="130"/>
      <c r="AA48" s="130" t="s">
        <v>592</v>
      </c>
      <c r="AB48" s="135"/>
      <c r="AC48" s="134" t="s">
        <v>784</v>
      </c>
      <c r="AD48" s="134" t="s">
        <v>2192</v>
      </c>
      <c r="AE48" s="135"/>
      <c r="AF48" s="135" t="s">
        <v>594</v>
      </c>
      <c r="AG48" s="134" t="s">
        <v>2119</v>
      </c>
      <c r="AH48" s="135" t="s">
        <v>595</v>
      </c>
      <c r="AI48" s="135" t="s">
        <v>2234</v>
      </c>
      <c r="AJ48" s="139" t="s">
        <v>1528</v>
      </c>
      <c r="AK48" s="130" t="s">
        <v>946</v>
      </c>
      <c r="AL48" s="130" t="s">
        <v>947</v>
      </c>
      <c r="AM48" s="135">
        <v>865</v>
      </c>
      <c r="AN48" s="139" t="s">
        <v>1528</v>
      </c>
      <c r="AO48" s="130" t="s">
        <v>2130</v>
      </c>
      <c r="AP48" s="134" t="s">
        <v>2130</v>
      </c>
      <c r="AQ48" s="134" t="s">
        <v>605</v>
      </c>
      <c r="AR48" s="135" t="s">
        <v>1612</v>
      </c>
      <c r="AS48" s="135" t="s">
        <v>1536</v>
      </c>
      <c r="AT48" s="135" t="s">
        <v>1537</v>
      </c>
      <c r="AU48" s="135" t="s">
        <v>1655</v>
      </c>
      <c r="AV48" s="130" t="s">
        <v>1687</v>
      </c>
      <c r="AW48" s="137" t="str">
        <f>VLOOKUP($B48,'[2]HR Core - Employee Master Data '!$C:$BB,32,0)</f>
        <v>direct</v>
      </c>
      <c r="AX48" s="135">
        <v>24</v>
      </c>
      <c r="AY48" s="138" t="s">
        <v>2037</v>
      </c>
      <c r="AZ48" s="138">
        <v>40</v>
      </c>
      <c r="BA48" s="130" t="str">
        <f>VLOOKUP(B48,'[5]All Employees Profile'!$B$9:$AT$38,23,0)</f>
        <v>N6128647</v>
      </c>
      <c r="BB48" s="132" t="s">
        <v>1704</v>
      </c>
      <c r="BC48" s="132">
        <v>46007</v>
      </c>
      <c r="BD48" s="135" t="s">
        <v>944</v>
      </c>
      <c r="BE48" s="135" t="s">
        <v>162</v>
      </c>
      <c r="BF48" s="130">
        <f>VLOOKUP(B48,'[5]All Employees Profile'!$B$8:$AL$38,11,0)</f>
        <v>2509319113</v>
      </c>
      <c r="BG48" s="130" t="str">
        <f>IF(AL48="SA828", "Technical Soluiton Trading LLC","Wika Saudi Arabia LLC")</f>
        <v>Wika Saudi Arabia LLC</v>
      </c>
      <c r="BH48" s="141" t="s">
        <v>1582</v>
      </c>
      <c r="BI48" s="132">
        <v>45364</v>
      </c>
      <c r="BJ48" s="135" t="s">
        <v>944</v>
      </c>
      <c r="BK48" s="130">
        <v>2509319113</v>
      </c>
      <c r="BL48" s="135" t="s">
        <v>944</v>
      </c>
      <c r="BM48" s="135"/>
      <c r="BN48" s="141"/>
      <c r="BO48" s="141">
        <f>+BI48</f>
        <v>45364</v>
      </c>
      <c r="BP48" s="135">
        <f>+BK48</f>
        <v>2509319113</v>
      </c>
      <c r="BQ48" s="130">
        <f>+BP48</f>
        <v>2509319113</v>
      </c>
      <c r="BR48" s="132">
        <f t="shared" si="1"/>
        <v>45364</v>
      </c>
      <c r="BS48" s="132" t="s">
        <v>1795</v>
      </c>
      <c r="BT48" s="132" t="s">
        <v>1864</v>
      </c>
      <c r="BU48" s="135"/>
      <c r="BV48" s="130" t="s">
        <v>592</v>
      </c>
      <c r="BW48" s="135"/>
      <c r="BX48" s="135"/>
      <c r="BY48" s="135"/>
      <c r="BZ48" s="135"/>
      <c r="CA48" s="142">
        <v>35</v>
      </c>
      <c r="CB48" s="135"/>
      <c r="CC48" s="135"/>
      <c r="CD48" s="135"/>
      <c r="CE48" s="135"/>
      <c r="CF48" s="135"/>
      <c r="CG48" s="135" t="s">
        <v>2040</v>
      </c>
      <c r="CH48" s="143" t="s">
        <v>533</v>
      </c>
    </row>
    <row r="49" spans="1:86" ht="15" thickBot="1" x14ac:dyDescent="0.4">
      <c r="A49" s="106">
        <v>48</v>
      </c>
      <c r="B49" s="135" t="s">
        <v>824</v>
      </c>
      <c r="C49" s="130" t="s">
        <v>587</v>
      </c>
      <c r="D49" s="135" t="s">
        <v>655</v>
      </c>
      <c r="E49" s="135"/>
      <c r="F49" s="135" t="s">
        <v>735</v>
      </c>
      <c r="G49" s="132">
        <v>32298</v>
      </c>
      <c r="H49" s="132">
        <v>44627</v>
      </c>
      <c r="I49" s="133">
        <f t="shared" si="0"/>
        <v>44807</v>
      </c>
      <c r="J49" s="134" t="s">
        <v>581</v>
      </c>
      <c r="K49" s="134" t="s">
        <v>874</v>
      </c>
      <c r="L49" s="130" t="s">
        <v>911</v>
      </c>
      <c r="M49" s="132" t="s">
        <v>162</v>
      </c>
      <c r="N49" s="135"/>
      <c r="O49" s="135"/>
      <c r="P49" s="135"/>
      <c r="Q49" s="135"/>
      <c r="R49" s="135"/>
      <c r="S49" s="136" t="s">
        <v>992</v>
      </c>
      <c r="T49" s="135"/>
      <c r="U49" s="135" t="s">
        <v>948</v>
      </c>
      <c r="V49" s="130" t="s">
        <v>1413</v>
      </c>
      <c r="W49" s="130" t="s">
        <v>1497</v>
      </c>
      <c r="X49" s="130" t="s">
        <v>1442</v>
      </c>
      <c r="Y49" s="130" t="s">
        <v>1565</v>
      </c>
      <c r="Z49" s="130" t="s">
        <v>577</v>
      </c>
      <c r="AA49" s="130" t="s">
        <v>592</v>
      </c>
      <c r="AB49" s="135"/>
      <c r="AC49" s="134" t="s">
        <v>809</v>
      </c>
      <c r="AD49" s="134" t="s">
        <v>2197</v>
      </c>
      <c r="AE49" s="135"/>
      <c r="AF49" s="135" t="s">
        <v>594</v>
      </c>
      <c r="AG49" s="134" t="s">
        <v>2119</v>
      </c>
      <c r="AH49" s="135" t="s">
        <v>595</v>
      </c>
      <c r="AI49" s="135" t="s">
        <v>2234</v>
      </c>
      <c r="AJ49" s="130" t="s">
        <v>573</v>
      </c>
      <c r="AK49" s="130" t="s">
        <v>948</v>
      </c>
      <c r="AL49" s="130" t="s">
        <v>574</v>
      </c>
      <c r="AM49" s="145" t="s">
        <v>604</v>
      </c>
      <c r="AN49" s="130" t="s">
        <v>573</v>
      </c>
      <c r="AO49" s="130" t="s">
        <v>602</v>
      </c>
      <c r="AP49" s="134" t="s">
        <v>2126</v>
      </c>
      <c r="AQ49" s="134" t="s">
        <v>605</v>
      </c>
      <c r="AR49" s="130" t="s">
        <v>577</v>
      </c>
      <c r="AS49" s="135" t="s">
        <v>601</v>
      </c>
      <c r="AT49" s="135" t="s">
        <v>606</v>
      </c>
      <c r="AU49" s="135" t="s">
        <v>1656</v>
      </c>
      <c r="AV49" s="130" t="s">
        <v>1691</v>
      </c>
      <c r="AW49" s="137" t="str">
        <f>VLOOKUP($B49,'[2]HR Core - Employee Master Data '!$C:$BB,32,0)</f>
        <v>indirect</v>
      </c>
      <c r="AX49" s="135">
        <v>22</v>
      </c>
      <c r="AY49" s="138" t="s">
        <v>2037</v>
      </c>
      <c r="AZ49" s="138">
        <v>40</v>
      </c>
      <c r="BA49" s="130" t="s">
        <v>1074</v>
      </c>
      <c r="BB49" s="132">
        <v>43852</v>
      </c>
      <c r="BC49" s="132">
        <v>47504</v>
      </c>
      <c r="BD49" s="135" t="s">
        <v>162</v>
      </c>
      <c r="BE49" s="135" t="s">
        <v>162</v>
      </c>
      <c r="BF49" s="130" t="s">
        <v>1211</v>
      </c>
      <c r="BG49" s="130" t="s">
        <v>1118</v>
      </c>
      <c r="BH49" s="140" t="s">
        <v>1140</v>
      </c>
      <c r="BI49" s="132">
        <v>45726</v>
      </c>
      <c r="BJ49" s="135" t="s">
        <v>577</v>
      </c>
      <c r="BK49" s="132" t="s">
        <v>1277</v>
      </c>
      <c r="BL49" s="135" t="s">
        <v>606</v>
      </c>
      <c r="BM49" s="135" t="s">
        <v>1309</v>
      </c>
      <c r="BN49" s="141" t="s">
        <v>1140</v>
      </c>
      <c r="BO49" s="141">
        <v>45726</v>
      </c>
      <c r="BP49" s="135" t="s">
        <v>1371</v>
      </c>
      <c r="BQ49" s="135" t="s">
        <v>1371</v>
      </c>
      <c r="BR49" s="132">
        <f t="shared" si="1"/>
        <v>45726</v>
      </c>
      <c r="BS49" s="132" t="s">
        <v>1795</v>
      </c>
      <c r="BT49" s="132" t="s">
        <v>1865</v>
      </c>
      <c r="BU49" s="135"/>
      <c r="BV49" s="130" t="s">
        <v>592</v>
      </c>
      <c r="BW49" s="135"/>
      <c r="BX49" s="135"/>
      <c r="BY49" s="135"/>
      <c r="BZ49" s="135"/>
      <c r="CA49" s="142">
        <v>35</v>
      </c>
      <c r="CB49" s="135"/>
      <c r="CC49" s="135"/>
      <c r="CD49" s="135"/>
      <c r="CE49" s="135"/>
      <c r="CF49" s="135"/>
      <c r="CG49" s="135" t="s">
        <v>2040</v>
      </c>
      <c r="CH49" s="143" t="s">
        <v>533</v>
      </c>
    </row>
    <row r="50" spans="1:86" ht="29.5" thickBot="1" x14ac:dyDescent="0.4">
      <c r="A50" s="106">
        <v>49</v>
      </c>
      <c r="B50" s="135" t="s">
        <v>825</v>
      </c>
      <c r="C50" s="130" t="s">
        <v>2026</v>
      </c>
      <c r="D50" s="135" t="s">
        <v>656</v>
      </c>
      <c r="E50" s="135"/>
      <c r="F50" s="135" t="s">
        <v>741</v>
      </c>
      <c r="G50" s="132">
        <v>33980</v>
      </c>
      <c r="H50" s="132">
        <v>42453</v>
      </c>
      <c r="I50" s="133">
        <f t="shared" si="0"/>
        <v>42633</v>
      </c>
      <c r="J50" s="134" t="s">
        <v>581</v>
      </c>
      <c r="K50" s="134" t="s">
        <v>875</v>
      </c>
      <c r="L50" s="130" t="s">
        <v>912</v>
      </c>
      <c r="M50" s="132" t="s">
        <v>162</v>
      </c>
      <c r="N50" s="135"/>
      <c r="O50" s="135"/>
      <c r="P50" s="135"/>
      <c r="Q50" s="135"/>
      <c r="R50" s="135"/>
      <c r="S50" s="136" t="s">
        <v>993</v>
      </c>
      <c r="T50" s="135"/>
      <c r="U50" s="135" t="s">
        <v>948</v>
      </c>
      <c r="V50" s="130" t="s">
        <v>591</v>
      </c>
      <c r="W50" s="130" t="s">
        <v>1498</v>
      </c>
      <c r="X50" s="130" t="s">
        <v>1443</v>
      </c>
      <c r="Y50" s="130" t="s">
        <v>1560</v>
      </c>
      <c r="Z50" s="130" t="s">
        <v>1576</v>
      </c>
      <c r="AA50" s="130" t="s">
        <v>592</v>
      </c>
      <c r="AB50" s="135"/>
      <c r="AC50" s="134" t="s">
        <v>809</v>
      </c>
      <c r="AD50" s="134" t="s">
        <v>2197</v>
      </c>
      <c r="AE50" s="135"/>
      <c r="AF50" s="135" t="s">
        <v>594</v>
      </c>
      <c r="AG50" s="134" t="s">
        <v>2119</v>
      </c>
      <c r="AH50" s="135" t="s">
        <v>595</v>
      </c>
      <c r="AI50" s="135" t="s">
        <v>2235</v>
      </c>
      <c r="AJ50" s="130" t="s">
        <v>573</v>
      </c>
      <c r="AK50" s="130" t="s">
        <v>948</v>
      </c>
      <c r="AL50" s="130" t="s">
        <v>574</v>
      </c>
      <c r="AM50" s="145" t="s">
        <v>604</v>
      </c>
      <c r="AN50" s="130" t="s">
        <v>573</v>
      </c>
      <c r="AO50" s="130" t="s">
        <v>602</v>
      </c>
      <c r="AP50" s="134" t="s">
        <v>2126</v>
      </c>
      <c r="AQ50" s="134" t="s">
        <v>1533</v>
      </c>
      <c r="AR50" s="130" t="s">
        <v>577</v>
      </c>
      <c r="AS50" s="135" t="s">
        <v>601</v>
      </c>
      <c r="AT50" s="135" t="s">
        <v>606</v>
      </c>
      <c r="AU50" s="135" t="s">
        <v>1656</v>
      </c>
      <c r="AV50" s="130" t="s">
        <v>1691</v>
      </c>
      <c r="AW50" s="137" t="str">
        <f>VLOOKUP($B50,'[2]HR Core - Employee Master Data '!$C:$BB,32,0)</f>
        <v>indirect</v>
      </c>
      <c r="AX50" s="135">
        <v>26</v>
      </c>
      <c r="AY50" s="138" t="s">
        <v>2037</v>
      </c>
      <c r="AZ50" s="138">
        <v>40</v>
      </c>
      <c r="BA50" s="130" t="s">
        <v>1075</v>
      </c>
      <c r="BB50" s="132">
        <v>41979</v>
      </c>
      <c r="BC50" s="132">
        <v>45631</v>
      </c>
      <c r="BD50" s="135" t="s">
        <v>1110</v>
      </c>
      <c r="BE50" s="135" t="s">
        <v>162</v>
      </c>
      <c r="BF50" s="130" t="s">
        <v>1212</v>
      </c>
      <c r="BG50" s="130" t="s">
        <v>1118</v>
      </c>
      <c r="BH50" s="140" t="s">
        <v>1141</v>
      </c>
      <c r="BI50" s="132">
        <v>45771</v>
      </c>
      <c r="BJ50" s="135" t="s">
        <v>577</v>
      </c>
      <c r="BK50" s="132" t="s">
        <v>1278</v>
      </c>
      <c r="BL50" s="135" t="s">
        <v>606</v>
      </c>
      <c r="BM50" s="135" t="s">
        <v>1309</v>
      </c>
      <c r="BN50" s="141" t="s">
        <v>1141</v>
      </c>
      <c r="BO50" s="141">
        <v>45771</v>
      </c>
      <c r="BP50" s="135" t="s">
        <v>1372</v>
      </c>
      <c r="BQ50" s="135" t="s">
        <v>1372</v>
      </c>
      <c r="BR50" s="132">
        <f t="shared" si="1"/>
        <v>45771</v>
      </c>
      <c r="BS50" s="132" t="s">
        <v>1795</v>
      </c>
      <c r="BT50" s="132" t="s">
        <v>1866</v>
      </c>
      <c r="BU50" s="135"/>
      <c r="BV50" s="130" t="s">
        <v>592</v>
      </c>
      <c r="BW50" s="135"/>
      <c r="BX50" s="135"/>
      <c r="BY50" s="135"/>
      <c r="BZ50" s="135"/>
      <c r="CA50" s="142">
        <v>30</v>
      </c>
      <c r="CB50" s="135"/>
      <c r="CC50" s="135"/>
      <c r="CD50" s="135"/>
      <c r="CE50" s="135"/>
      <c r="CF50" s="135"/>
      <c r="CG50" s="135" t="s">
        <v>2040</v>
      </c>
      <c r="CH50" s="143" t="s">
        <v>533</v>
      </c>
    </row>
    <row r="51" spans="1:86" ht="15" thickBot="1" x14ac:dyDescent="0.4">
      <c r="A51" s="106">
        <v>50</v>
      </c>
      <c r="B51" s="135" t="s">
        <v>826</v>
      </c>
      <c r="C51" s="130" t="s">
        <v>587</v>
      </c>
      <c r="D51" s="135" t="s">
        <v>657</v>
      </c>
      <c r="E51" s="135"/>
      <c r="F51" s="135" t="s">
        <v>735</v>
      </c>
      <c r="G51" s="132">
        <v>33764</v>
      </c>
      <c r="H51" s="132">
        <v>42085</v>
      </c>
      <c r="I51" s="133">
        <f t="shared" si="0"/>
        <v>42265</v>
      </c>
      <c r="J51" s="134" t="s">
        <v>581</v>
      </c>
      <c r="K51" s="134" t="s">
        <v>874</v>
      </c>
      <c r="L51" s="130" t="s">
        <v>913</v>
      </c>
      <c r="M51" s="132" t="s">
        <v>162</v>
      </c>
      <c r="N51" s="135"/>
      <c r="O51" s="135"/>
      <c r="P51" s="135"/>
      <c r="Q51" s="135"/>
      <c r="R51" s="135"/>
      <c r="S51" s="147"/>
      <c r="T51" s="135"/>
      <c r="U51" s="135" t="s">
        <v>948</v>
      </c>
      <c r="V51" s="130" t="s">
        <v>1407</v>
      </c>
      <c r="W51" s="130" t="s">
        <v>1499</v>
      </c>
      <c r="X51" s="130" t="s">
        <v>1444</v>
      </c>
      <c r="Y51" s="130" t="s">
        <v>1561</v>
      </c>
      <c r="Z51" s="130" t="s">
        <v>1569</v>
      </c>
      <c r="AA51" s="130" t="s">
        <v>592</v>
      </c>
      <c r="AB51" s="135"/>
      <c r="AC51" s="134" t="s">
        <v>810</v>
      </c>
      <c r="AD51" s="134" t="s">
        <v>2189</v>
      </c>
      <c r="AE51" s="135"/>
      <c r="AF51" s="135" t="s">
        <v>594</v>
      </c>
      <c r="AG51" s="134" t="s">
        <v>2119</v>
      </c>
      <c r="AH51" s="135" t="s">
        <v>595</v>
      </c>
      <c r="AI51" s="135" t="s">
        <v>2234</v>
      </c>
      <c r="AJ51" s="130" t="s">
        <v>573</v>
      </c>
      <c r="AK51" s="130" t="s">
        <v>948</v>
      </c>
      <c r="AL51" s="130" t="s">
        <v>574</v>
      </c>
      <c r="AM51" s="145" t="s">
        <v>604</v>
      </c>
      <c r="AN51" s="130" t="s">
        <v>573</v>
      </c>
      <c r="AO51" s="130" t="s">
        <v>2173</v>
      </c>
      <c r="AP51" s="134" t="s">
        <v>2126</v>
      </c>
      <c r="AQ51" s="134" t="s">
        <v>1533</v>
      </c>
      <c r="AR51" s="130" t="s">
        <v>577</v>
      </c>
      <c r="AS51" s="135" t="s">
        <v>601</v>
      </c>
      <c r="AT51" s="135" t="s">
        <v>606</v>
      </c>
      <c r="AU51" s="135" t="s">
        <v>1637</v>
      </c>
      <c r="AV51" s="130" t="s">
        <v>1691</v>
      </c>
      <c r="AW51" s="137" t="str">
        <f>VLOOKUP($B51,'[2]HR Core - Employee Master Data '!$C:$BB,32,0)</f>
        <v>indirect</v>
      </c>
      <c r="AX51" s="135">
        <v>27</v>
      </c>
      <c r="AY51" s="138" t="s">
        <v>2037</v>
      </c>
      <c r="AZ51" s="138">
        <v>40</v>
      </c>
      <c r="BA51" s="130" t="s">
        <v>1076</v>
      </c>
      <c r="BB51" s="132">
        <v>45097</v>
      </c>
      <c r="BC51" s="132">
        <v>48749</v>
      </c>
      <c r="BD51" s="135" t="s">
        <v>1110</v>
      </c>
      <c r="BE51" s="135" t="s">
        <v>162</v>
      </c>
      <c r="BF51" s="130" t="s">
        <v>1213</v>
      </c>
      <c r="BG51" s="130" t="s">
        <v>1118</v>
      </c>
      <c r="BH51" s="140" t="s">
        <v>1142</v>
      </c>
      <c r="BI51" s="132">
        <v>45380</v>
      </c>
      <c r="BJ51" s="135" t="s">
        <v>577</v>
      </c>
      <c r="BK51" s="132" t="s">
        <v>1279</v>
      </c>
      <c r="BL51" s="135" t="s">
        <v>606</v>
      </c>
      <c r="BM51" s="135" t="s">
        <v>1309</v>
      </c>
      <c r="BN51" s="141" t="s">
        <v>1142</v>
      </c>
      <c r="BO51" s="141">
        <v>45380</v>
      </c>
      <c r="BP51" s="135" t="s">
        <v>1373</v>
      </c>
      <c r="BQ51" s="135" t="s">
        <v>1373</v>
      </c>
      <c r="BR51" s="132">
        <f t="shared" si="1"/>
        <v>45380</v>
      </c>
      <c r="BS51" s="132" t="s">
        <v>1795</v>
      </c>
      <c r="BT51" s="132" t="s">
        <v>1867</v>
      </c>
      <c r="BU51" s="135"/>
      <c r="BV51" s="130" t="s">
        <v>592</v>
      </c>
      <c r="BW51" s="135"/>
      <c r="BX51" s="135"/>
      <c r="BY51" s="135"/>
      <c r="BZ51" s="135"/>
      <c r="CA51" s="142">
        <v>31</v>
      </c>
      <c r="CB51" s="135"/>
      <c r="CC51" s="135"/>
      <c r="CD51" s="135"/>
      <c r="CE51" s="135"/>
      <c r="CF51" s="135"/>
      <c r="CG51" s="135" t="s">
        <v>2040</v>
      </c>
      <c r="CH51" s="143" t="s">
        <v>533</v>
      </c>
    </row>
    <row r="52" spans="1:86" ht="15" thickBot="1" x14ac:dyDescent="0.4">
      <c r="A52" s="106">
        <v>51</v>
      </c>
      <c r="B52" s="135" t="s">
        <v>827</v>
      </c>
      <c r="C52" s="130" t="s">
        <v>587</v>
      </c>
      <c r="D52" s="135" t="s">
        <v>658</v>
      </c>
      <c r="E52" s="135"/>
      <c r="F52" s="135" t="s">
        <v>711</v>
      </c>
      <c r="G52" s="132">
        <v>30913</v>
      </c>
      <c r="H52" s="132">
        <v>40857</v>
      </c>
      <c r="I52" s="133">
        <f t="shared" si="0"/>
        <v>41037</v>
      </c>
      <c r="J52" s="134" t="s">
        <v>581</v>
      </c>
      <c r="K52" s="134" t="s">
        <v>874</v>
      </c>
      <c r="L52" s="130" t="s">
        <v>914</v>
      </c>
      <c r="M52" s="132" t="s">
        <v>162</v>
      </c>
      <c r="N52" s="135"/>
      <c r="O52" s="135"/>
      <c r="P52" s="135"/>
      <c r="Q52" s="135"/>
      <c r="R52" s="135"/>
      <c r="S52" s="147"/>
      <c r="T52" s="135"/>
      <c r="U52" s="135" t="s">
        <v>946</v>
      </c>
      <c r="V52" s="130" t="s">
        <v>1585</v>
      </c>
      <c r="W52" s="130" t="s">
        <v>1543</v>
      </c>
      <c r="X52" s="130" t="str">
        <f t="shared" ref="X52:X53" si="6">RIGHT(W52,13)</f>
        <v>5266270000104</v>
      </c>
      <c r="Y52" s="130"/>
      <c r="Z52" s="130"/>
      <c r="AA52" s="130" t="s">
        <v>592</v>
      </c>
      <c r="AB52" s="135"/>
      <c r="AC52" s="134" t="s">
        <v>814</v>
      </c>
      <c r="AD52" s="134" t="s">
        <v>2198</v>
      </c>
      <c r="AE52" s="135"/>
      <c r="AF52" s="135" t="s">
        <v>594</v>
      </c>
      <c r="AG52" s="134" t="s">
        <v>2119</v>
      </c>
      <c r="AH52" s="135" t="s">
        <v>595</v>
      </c>
      <c r="AI52" s="135" t="s">
        <v>2234</v>
      </c>
      <c r="AJ52" s="130" t="s">
        <v>1529</v>
      </c>
      <c r="AK52" s="130" t="s">
        <v>946</v>
      </c>
      <c r="AL52" s="130" t="s">
        <v>949</v>
      </c>
      <c r="AM52" s="130">
        <v>828</v>
      </c>
      <c r="AN52" s="130" t="s">
        <v>1529</v>
      </c>
      <c r="AO52" s="130" t="s">
        <v>602</v>
      </c>
      <c r="AP52" s="134" t="s">
        <v>2121</v>
      </c>
      <c r="AQ52" s="134" t="s">
        <v>1530</v>
      </c>
      <c r="AR52" s="135" t="s">
        <v>1612</v>
      </c>
      <c r="AS52" s="135" t="s">
        <v>1536</v>
      </c>
      <c r="AT52" s="135" t="s">
        <v>1537</v>
      </c>
      <c r="AU52" s="135" t="s">
        <v>1657</v>
      </c>
      <c r="AV52" s="130" t="s">
        <v>1315</v>
      </c>
      <c r="AW52" s="137" t="str">
        <f>VLOOKUP($B52,'[2]HR Core - Employee Master Data '!$C:$BB,32,0)</f>
        <v>indirect</v>
      </c>
      <c r="AX52" s="135">
        <v>27</v>
      </c>
      <c r="AY52" s="138" t="s">
        <v>2037</v>
      </c>
      <c r="AZ52" s="138">
        <v>40</v>
      </c>
      <c r="BA52" s="130" t="str">
        <f>VLOOKUP(B52,'[5]All Employees Profile'!$B$9:$AT$38,23,0)</f>
        <v>Z2917276</v>
      </c>
      <c r="BB52" s="132">
        <v>42113</v>
      </c>
      <c r="BC52" s="132">
        <v>45765</v>
      </c>
      <c r="BD52" s="135" t="s">
        <v>944</v>
      </c>
      <c r="BE52" s="135" t="s">
        <v>162</v>
      </c>
      <c r="BF52" s="130" t="str">
        <f>VLOOKUP(B52,'[5]All Employees Profile'!$B$8:$AL$38,11,0)</f>
        <v>2362053445</v>
      </c>
      <c r="BG52" s="130" t="str">
        <f>IF(AL52="SA828", "Technical Soluiton Trading LLC","Wika Saudi Arabia LLC")</f>
        <v>Technical Soluiton Trading LLC</v>
      </c>
      <c r="BH52" s="141" t="s">
        <v>1582</v>
      </c>
      <c r="BI52" s="132">
        <v>45436</v>
      </c>
      <c r="BJ52" s="135" t="s">
        <v>944</v>
      </c>
      <c r="BK52" s="130" t="s">
        <v>1591</v>
      </c>
      <c r="BL52" s="135" t="s">
        <v>944</v>
      </c>
      <c r="BM52" s="135"/>
      <c r="BN52" s="141"/>
      <c r="BO52" s="141">
        <f t="shared" ref="BO52:BO53" si="7">+BI52</f>
        <v>45436</v>
      </c>
      <c r="BP52" s="135" t="str">
        <f t="shared" ref="BP52:BP53" si="8">+BK52</f>
        <v>2362053445</v>
      </c>
      <c r="BQ52" s="130" t="str">
        <f t="shared" ref="BQ52:BQ53" si="9">+BP52</f>
        <v>2362053445</v>
      </c>
      <c r="BR52" s="132">
        <f t="shared" si="1"/>
        <v>45436</v>
      </c>
      <c r="BS52" s="132" t="s">
        <v>1795</v>
      </c>
      <c r="BT52" s="132" t="s">
        <v>1868</v>
      </c>
      <c r="BU52" s="135"/>
      <c r="BV52" s="130" t="s">
        <v>592</v>
      </c>
      <c r="BW52" s="135"/>
      <c r="BX52" s="135"/>
      <c r="BY52" s="135"/>
      <c r="BZ52" s="135"/>
      <c r="CA52" s="142">
        <v>39</v>
      </c>
      <c r="CB52" s="135"/>
      <c r="CC52" s="135"/>
      <c r="CD52" s="135"/>
      <c r="CE52" s="135"/>
      <c r="CF52" s="135"/>
      <c r="CG52" s="135" t="s">
        <v>2040</v>
      </c>
      <c r="CH52" s="143" t="s">
        <v>533</v>
      </c>
    </row>
    <row r="53" spans="1:86" ht="44" thickBot="1" x14ac:dyDescent="0.4">
      <c r="A53" s="106">
        <v>52</v>
      </c>
      <c r="B53" s="135" t="s">
        <v>828</v>
      </c>
      <c r="C53" s="130" t="s">
        <v>587</v>
      </c>
      <c r="D53" s="135" t="s">
        <v>659</v>
      </c>
      <c r="E53" s="135"/>
      <c r="F53" s="135" t="s">
        <v>742</v>
      </c>
      <c r="G53" s="132">
        <v>31199</v>
      </c>
      <c r="H53" s="132">
        <v>41452</v>
      </c>
      <c r="I53" s="133">
        <f t="shared" si="0"/>
        <v>41632</v>
      </c>
      <c r="J53" s="134" t="s">
        <v>581</v>
      </c>
      <c r="K53" s="134" t="s">
        <v>874</v>
      </c>
      <c r="L53" s="130" t="s">
        <v>915</v>
      </c>
      <c r="M53" s="132" t="s">
        <v>162</v>
      </c>
      <c r="N53" s="135"/>
      <c r="O53" s="135"/>
      <c r="P53" s="135"/>
      <c r="Q53" s="135"/>
      <c r="R53" s="135"/>
      <c r="S53" s="147"/>
      <c r="T53" s="135"/>
      <c r="U53" s="135" t="s">
        <v>946</v>
      </c>
      <c r="V53" s="130" t="s">
        <v>1586</v>
      </c>
      <c r="W53" s="130" t="s">
        <v>1544</v>
      </c>
      <c r="X53" s="130" t="str">
        <f t="shared" si="6"/>
        <v>2863646829940</v>
      </c>
      <c r="Y53" s="130"/>
      <c r="Z53" s="130"/>
      <c r="AA53" s="130" t="s">
        <v>592</v>
      </c>
      <c r="AB53" s="135"/>
      <c r="AC53" s="134" t="s">
        <v>810</v>
      </c>
      <c r="AD53" s="134" t="s">
        <v>2189</v>
      </c>
      <c r="AE53" s="135"/>
      <c r="AF53" s="135" t="s">
        <v>594</v>
      </c>
      <c r="AG53" s="134" t="s">
        <v>2119</v>
      </c>
      <c r="AH53" s="135" t="s">
        <v>595</v>
      </c>
      <c r="AI53" s="135" t="s">
        <v>2234</v>
      </c>
      <c r="AJ53" s="130" t="s">
        <v>1529</v>
      </c>
      <c r="AK53" s="130" t="s">
        <v>946</v>
      </c>
      <c r="AL53" s="130" t="s">
        <v>949</v>
      </c>
      <c r="AM53" s="130">
        <v>828</v>
      </c>
      <c r="AN53" s="130" t="s">
        <v>1529</v>
      </c>
      <c r="AO53" s="130" t="s">
        <v>602</v>
      </c>
      <c r="AP53" s="134" t="s">
        <v>2121</v>
      </c>
      <c r="AQ53" s="134" t="s">
        <v>1530</v>
      </c>
      <c r="AR53" s="135" t="s">
        <v>1612</v>
      </c>
      <c r="AS53" s="135" t="s">
        <v>1536</v>
      </c>
      <c r="AT53" s="135" t="s">
        <v>1537</v>
      </c>
      <c r="AU53" s="135" t="s">
        <v>1658</v>
      </c>
      <c r="AV53" s="130" t="s">
        <v>1315</v>
      </c>
      <c r="AW53" s="137" t="str">
        <f>VLOOKUP($B53,'[2]HR Core - Employee Master Data '!$C:$BB,32,0)</f>
        <v>indirect</v>
      </c>
      <c r="AX53" s="135">
        <v>27</v>
      </c>
      <c r="AY53" s="138" t="s">
        <v>2037</v>
      </c>
      <c r="AZ53" s="138">
        <v>40</v>
      </c>
      <c r="BA53" s="130" t="str">
        <f>VLOOKUP(B53,'[5]All Employees Profile'!$B$9:$AT$38,23,0)</f>
        <v>Z5181497</v>
      </c>
      <c r="BB53" s="132">
        <v>43604</v>
      </c>
      <c r="BC53" s="132">
        <v>47256</v>
      </c>
      <c r="BD53" s="135" t="s">
        <v>944</v>
      </c>
      <c r="BE53" s="135" t="s">
        <v>162</v>
      </c>
      <c r="BF53" s="130" t="str">
        <f>VLOOKUP(B53,'[5]All Employees Profile'!$B$8:$AL$38,11,0)</f>
        <v>2460323286  
Jafza - 1178009 ( expiry 15/06/2025)</v>
      </c>
      <c r="BG53" s="130" t="str">
        <f>IF(AL53="SA828", "Technical Soluiton Trading LLC","Wika Saudi Arabia LLC")</f>
        <v>Technical Soluiton Trading LLC</v>
      </c>
      <c r="BH53" s="141" t="s">
        <v>1582</v>
      </c>
      <c r="BI53" s="132">
        <v>45413</v>
      </c>
      <c r="BJ53" s="135" t="s">
        <v>944</v>
      </c>
      <c r="BK53" s="130" t="s">
        <v>1592</v>
      </c>
      <c r="BL53" s="135" t="s">
        <v>944</v>
      </c>
      <c r="BM53" s="135"/>
      <c r="BN53" s="141"/>
      <c r="BO53" s="141">
        <f t="shared" si="7"/>
        <v>45413</v>
      </c>
      <c r="BP53" s="135" t="str">
        <f t="shared" si="8"/>
        <v xml:space="preserve">2460323286  
</v>
      </c>
      <c r="BQ53" s="130" t="str">
        <f t="shared" si="9"/>
        <v xml:space="preserve">2460323286  
</v>
      </c>
      <c r="BR53" s="132">
        <f t="shared" si="1"/>
        <v>45413</v>
      </c>
      <c r="BS53" s="132" t="s">
        <v>1795</v>
      </c>
      <c r="BT53" s="132" t="s">
        <v>1869</v>
      </c>
      <c r="BU53" s="135"/>
      <c r="BV53" s="130" t="s">
        <v>592</v>
      </c>
      <c r="BW53" s="135"/>
      <c r="BX53" s="135"/>
      <c r="BY53" s="135"/>
      <c r="BZ53" s="135"/>
      <c r="CA53" s="142">
        <v>38</v>
      </c>
      <c r="CB53" s="135"/>
      <c r="CC53" s="135"/>
      <c r="CD53" s="135"/>
      <c r="CE53" s="135"/>
      <c r="CF53" s="135"/>
      <c r="CG53" s="135" t="s">
        <v>2040</v>
      </c>
      <c r="CH53" s="143" t="s">
        <v>533</v>
      </c>
    </row>
    <row r="54" spans="1:86" ht="15" thickBot="1" x14ac:dyDescent="0.4">
      <c r="A54" s="106">
        <v>53</v>
      </c>
      <c r="B54" s="135" t="s">
        <v>829</v>
      </c>
      <c r="C54" s="130" t="s">
        <v>873</v>
      </c>
      <c r="D54" s="135" t="s">
        <v>660</v>
      </c>
      <c r="E54" s="135"/>
      <c r="F54" s="135" t="s">
        <v>743</v>
      </c>
      <c r="G54" s="132">
        <v>35526</v>
      </c>
      <c r="H54" s="132">
        <v>44732</v>
      </c>
      <c r="I54" s="133">
        <f t="shared" si="0"/>
        <v>44912</v>
      </c>
      <c r="J54" s="134" t="s">
        <v>581</v>
      </c>
      <c r="K54" s="134" t="s">
        <v>875</v>
      </c>
      <c r="L54" s="130" t="s">
        <v>916</v>
      </c>
      <c r="M54" s="132" t="s">
        <v>162</v>
      </c>
      <c r="N54" s="135"/>
      <c r="O54" s="135"/>
      <c r="P54" s="135"/>
      <c r="Q54" s="135"/>
      <c r="R54" s="135"/>
      <c r="S54" s="136" t="s">
        <v>994</v>
      </c>
      <c r="T54" s="135"/>
      <c r="U54" s="135" t="s">
        <v>948</v>
      </c>
      <c r="V54" s="130" t="s">
        <v>1409</v>
      </c>
      <c r="W54" s="130" t="s">
        <v>1500</v>
      </c>
      <c r="X54" s="130" t="s">
        <v>1445</v>
      </c>
      <c r="Y54" s="130" t="s">
        <v>1560</v>
      </c>
      <c r="Z54" s="130" t="s">
        <v>577</v>
      </c>
      <c r="AA54" s="130" t="s">
        <v>592</v>
      </c>
      <c r="AB54" s="135"/>
      <c r="AC54" s="134" t="s">
        <v>812</v>
      </c>
      <c r="AD54" s="134" t="s">
        <v>2191</v>
      </c>
      <c r="AE54" s="135"/>
      <c r="AF54" s="135" t="s">
        <v>594</v>
      </c>
      <c r="AG54" s="134" t="s">
        <v>2119</v>
      </c>
      <c r="AH54" s="135" t="s">
        <v>595</v>
      </c>
      <c r="AI54" s="135" t="s">
        <v>2235</v>
      </c>
      <c r="AJ54" s="130" t="s">
        <v>573</v>
      </c>
      <c r="AK54" s="130" t="s">
        <v>948</v>
      </c>
      <c r="AL54" s="130" t="s">
        <v>574</v>
      </c>
      <c r="AM54" s="145" t="s">
        <v>604</v>
      </c>
      <c r="AN54" s="130" t="s">
        <v>573</v>
      </c>
      <c r="AO54" s="130" t="s">
        <v>2176</v>
      </c>
      <c r="AP54" s="134" t="s">
        <v>2129</v>
      </c>
      <c r="AQ54" s="134" t="s">
        <v>605</v>
      </c>
      <c r="AR54" s="130" t="s">
        <v>577</v>
      </c>
      <c r="AS54" s="135" t="s">
        <v>601</v>
      </c>
      <c r="AT54" s="135" t="s">
        <v>606</v>
      </c>
      <c r="AU54" s="135" t="s">
        <v>1659</v>
      </c>
      <c r="AV54" s="130" t="s">
        <v>1692</v>
      </c>
      <c r="AW54" s="137" t="str">
        <f>VLOOKUP($B54,'[2]HR Core - Employee Master Data '!$C:$BB,32,0)</f>
        <v>indirect</v>
      </c>
      <c r="AX54" s="135">
        <v>22</v>
      </c>
      <c r="AY54" s="138" t="s">
        <v>2037</v>
      </c>
      <c r="AZ54" s="138">
        <v>40</v>
      </c>
      <c r="BA54" s="130" t="s">
        <v>1077</v>
      </c>
      <c r="BB54" s="132">
        <v>44700</v>
      </c>
      <c r="BC54" s="132">
        <v>48352</v>
      </c>
      <c r="BD54" s="135" t="s">
        <v>162</v>
      </c>
      <c r="BE54" s="135" t="s">
        <v>162</v>
      </c>
      <c r="BF54" s="130" t="s">
        <v>1214</v>
      </c>
      <c r="BG54" s="130" t="s">
        <v>1118</v>
      </c>
      <c r="BH54" s="140">
        <v>44769</v>
      </c>
      <c r="BI54" s="132">
        <v>45864</v>
      </c>
      <c r="BJ54" s="135" t="s">
        <v>577</v>
      </c>
      <c r="BK54" s="132" t="s">
        <v>1280</v>
      </c>
      <c r="BL54" s="135" t="s">
        <v>606</v>
      </c>
      <c r="BM54" s="135" t="s">
        <v>1309</v>
      </c>
      <c r="BN54" s="141">
        <v>44769</v>
      </c>
      <c r="BO54" s="141">
        <v>45864</v>
      </c>
      <c r="BP54" s="135" t="s">
        <v>1374</v>
      </c>
      <c r="BQ54" s="135" t="s">
        <v>1374</v>
      </c>
      <c r="BR54" s="132">
        <f t="shared" si="1"/>
        <v>45864</v>
      </c>
      <c r="BS54" s="132" t="s">
        <v>1796</v>
      </c>
      <c r="BT54" s="132" t="s">
        <v>1870</v>
      </c>
      <c r="BU54" s="135"/>
      <c r="BV54" s="130" t="s">
        <v>592</v>
      </c>
      <c r="BW54" s="135"/>
      <c r="BX54" s="135"/>
      <c r="BY54" s="135"/>
      <c r="BZ54" s="135"/>
      <c r="CA54" s="142">
        <v>26</v>
      </c>
      <c r="CB54" s="135"/>
      <c r="CC54" s="135"/>
      <c r="CD54" s="135"/>
      <c r="CE54" s="135"/>
      <c r="CF54" s="135"/>
      <c r="CG54" s="135" t="s">
        <v>2040</v>
      </c>
      <c r="CH54" s="143" t="s">
        <v>533</v>
      </c>
    </row>
    <row r="55" spans="1:86" ht="15" thickBot="1" x14ac:dyDescent="0.4">
      <c r="A55" s="106">
        <v>54</v>
      </c>
      <c r="B55" s="135" t="s">
        <v>830</v>
      </c>
      <c r="C55" s="130" t="s">
        <v>587</v>
      </c>
      <c r="D55" s="135" t="s">
        <v>661</v>
      </c>
      <c r="E55" s="135"/>
      <c r="F55" s="135" t="s">
        <v>744</v>
      </c>
      <c r="G55" s="132">
        <v>35164</v>
      </c>
      <c r="H55" s="132">
        <v>44060</v>
      </c>
      <c r="I55" s="133">
        <f t="shared" si="0"/>
        <v>44240</v>
      </c>
      <c r="J55" s="134" t="s">
        <v>581</v>
      </c>
      <c r="K55" s="134" t="s">
        <v>874</v>
      </c>
      <c r="L55" s="148" t="s">
        <v>1023</v>
      </c>
      <c r="M55" s="132" t="s">
        <v>162</v>
      </c>
      <c r="N55" s="135"/>
      <c r="O55" s="135"/>
      <c r="P55" s="135"/>
      <c r="Q55" s="135"/>
      <c r="R55" s="135"/>
      <c r="S55" s="147"/>
      <c r="T55" s="135"/>
      <c r="U55" s="135" t="s">
        <v>948</v>
      </c>
      <c r="V55" s="130" t="s">
        <v>1409</v>
      </c>
      <c r="W55" s="130" t="s">
        <v>1501</v>
      </c>
      <c r="X55" s="130" t="s">
        <v>1446</v>
      </c>
      <c r="Y55" s="130" t="s">
        <v>1560</v>
      </c>
      <c r="Z55" s="130" t="s">
        <v>577</v>
      </c>
      <c r="AA55" s="130" t="s">
        <v>592</v>
      </c>
      <c r="AB55" s="135"/>
      <c r="AC55" s="134" t="s">
        <v>812</v>
      </c>
      <c r="AD55" s="134" t="s">
        <v>2191</v>
      </c>
      <c r="AE55" s="135"/>
      <c r="AF55" s="135" t="s">
        <v>594</v>
      </c>
      <c r="AG55" s="134" t="s">
        <v>2119</v>
      </c>
      <c r="AH55" s="135" t="s">
        <v>595</v>
      </c>
      <c r="AI55" s="135" t="s">
        <v>2235</v>
      </c>
      <c r="AJ55" s="130" t="s">
        <v>573</v>
      </c>
      <c r="AK55" s="130" t="s">
        <v>948</v>
      </c>
      <c r="AL55" s="130" t="s">
        <v>574</v>
      </c>
      <c r="AM55" s="145" t="s">
        <v>604</v>
      </c>
      <c r="AN55" s="130" t="s">
        <v>573</v>
      </c>
      <c r="AO55" s="130" t="s">
        <v>2176</v>
      </c>
      <c r="AP55" s="134" t="s">
        <v>2129</v>
      </c>
      <c r="AQ55" s="134" t="s">
        <v>1534</v>
      </c>
      <c r="AR55" s="130" t="s">
        <v>577</v>
      </c>
      <c r="AS55" s="135" t="s">
        <v>601</v>
      </c>
      <c r="AT55" s="135" t="s">
        <v>606</v>
      </c>
      <c r="AU55" s="135" t="s">
        <v>1660</v>
      </c>
      <c r="AV55" s="130" t="s">
        <v>1676</v>
      </c>
      <c r="AW55" s="137" t="str">
        <f>VLOOKUP($B55,'[2]HR Core - Employee Master Data '!$C:$BB,32,0)</f>
        <v>indirect</v>
      </c>
      <c r="AX55" s="135">
        <v>22</v>
      </c>
      <c r="AY55" s="138" t="s">
        <v>2037</v>
      </c>
      <c r="AZ55" s="138">
        <v>40</v>
      </c>
      <c r="BA55" s="130" t="s">
        <v>1078</v>
      </c>
      <c r="BB55" s="132">
        <v>43622</v>
      </c>
      <c r="BC55" s="132">
        <v>47274</v>
      </c>
      <c r="BD55" s="135" t="s">
        <v>162</v>
      </c>
      <c r="BE55" s="135" t="s">
        <v>162</v>
      </c>
      <c r="BF55" s="130" t="s">
        <v>1215</v>
      </c>
      <c r="BG55" s="130" t="s">
        <v>1118</v>
      </c>
      <c r="BH55" s="140">
        <v>45117</v>
      </c>
      <c r="BI55" s="132">
        <v>45847</v>
      </c>
      <c r="BJ55" s="135" t="s">
        <v>577</v>
      </c>
      <c r="BK55" s="132" t="s">
        <v>1281</v>
      </c>
      <c r="BL55" s="135" t="s">
        <v>606</v>
      </c>
      <c r="BM55" s="135" t="s">
        <v>1329</v>
      </c>
      <c r="BN55" s="141">
        <v>45117</v>
      </c>
      <c r="BO55" s="141">
        <v>45847</v>
      </c>
      <c r="BP55" s="135" t="s">
        <v>1375</v>
      </c>
      <c r="BQ55" s="135" t="s">
        <v>1375</v>
      </c>
      <c r="BR55" s="132">
        <f t="shared" si="1"/>
        <v>45847</v>
      </c>
      <c r="BS55" s="132" t="s">
        <v>1796</v>
      </c>
      <c r="BT55" s="132" t="s">
        <v>1871</v>
      </c>
      <c r="BU55" s="135"/>
      <c r="BV55" s="130" t="s">
        <v>592</v>
      </c>
      <c r="BW55" s="135"/>
      <c r="BX55" s="135"/>
      <c r="BY55" s="135"/>
      <c r="BZ55" s="135"/>
      <c r="CA55" s="142">
        <v>27</v>
      </c>
      <c r="CB55" s="135"/>
      <c r="CC55" s="135"/>
      <c r="CD55" s="135"/>
      <c r="CE55" s="135"/>
      <c r="CF55" s="135"/>
      <c r="CG55" s="135" t="s">
        <v>2040</v>
      </c>
      <c r="CH55" s="143" t="s">
        <v>533</v>
      </c>
    </row>
    <row r="56" spans="1:86" ht="29.5" thickBot="1" x14ac:dyDescent="0.4">
      <c r="A56" s="106">
        <v>55</v>
      </c>
      <c r="B56" s="135" t="s">
        <v>831</v>
      </c>
      <c r="C56" s="130" t="s">
        <v>587</v>
      </c>
      <c r="D56" s="135" t="s">
        <v>662</v>
      </c>
      <c r="E56" s="135"/>
      <c r="F56" s="135" t="s">
        <v>745</v>
      </c>
      <c r="G56" s="132">
        <v>31334</v>
      </c>
      <c r="H56" s="132">
        <v>43252</v>
      </c>
      <c r="I56" s="133">
        <f t="shared" si="0"/>
        <v>43432</v>
      </c>
      <c r="J56" s="134" t="s">
        <v>581</v>
      </c>
      <c r="K56" s="134" t="s">
        <v>874</v>
      </c>
      <c r="L56" s="130" t="s">
        <v>917</v>
      </c>
      <c r="M56" s="132" t="s">
        <v>162</v>
      </c>
      <c r="N56" s="135"/>
      <c r="O56" s="135"/>
      <c r="P56" s="135"/>
      <c r="Q56" s="135"/>
      <c r="R56" s="135"/>
      <c r="S56" s="136" t="s">
        <v>995</v>
      </c>
      <c r="T56" s="135"/>
      <c r="U56" s="135" t="s">
        <v>948</v>
      </c>
      <c r="V56" s="130" t="s">
        <v>1409</v>
      </c>
      <c r="W56" s="130" t="s">
        <v>1502</v>
      </c>
      <c r="X56" s="130" t="s">
        <v>1447</v>
      </c>
      <c r="Y56" s="130" t="s">
        <v>1560</v>
      </c>
      <c r="Z56" s="130" t="s">
        <v>1577</v>
      </c>
      <c r="AA56" s="130" t="s">
        <v>592</v>
      </c>
      <c r="AB56" s="135"/>
      <c r="AC56" s="134" t="s">
        <v>812</v>
      </c>
      <c r="AD56" s="134" t="s">
        <v>2191</v>
      </c>
      <c r="AE56" s="135"/>
      <c r="AF56" s="135" t="s">
        <v>594</v>
      </c>
      <c r="AG56" s="134" t="s">
        <v>2119</v>
      </c>
      <c r="AH56" s="135" t="s">
        <v>595</v>
      </c>
      <c r="AI56" s="135" t="s">
        <v>2234</v>
      </c>
      <c r="AJ56" s="130" t="s">
        <v>573</v>
      </c>
      <c r="AK56" s="130" t="s">
        <v>948</v>
      </c>
      <c r="AL56" s="130" t="s">
        <v>574</v>
      </c>
      <c r="AM56" s="145" t="s">
        <v>604</v>
      </c>
      <c r="AN56" s="130" t="s">
        <v>573</v>
      </c>
      <c r="AO56" s="130" t="s">
        <v>2176</v>
      </c>
      <c r="AP56" s="134" t="s">
        <v>2129</v>
      </c>
      <c r="AQ56" s="134" t="s">
        <v>1533</v>
      </c>
      <c r="AR56" s="130" t="s">
        <v>577</v>
      </c>
      <c r="AS56" s="135" t="s">
        <v>601</v>
      </c>
      <c r="AT56" s="135" t="s">
        <v>606</v>
      </c>
      <c r="AU56" s="135" t="s">
        <v>1659</v>
      </c>
      <c r="AV56" s="130" t="s">
        <v>1693</v>
      </c>
      <c r="AW56" s="137" t="str">
        <f>VLOOKUP($B56,'[2]HR Core - Employee Master Data '!$C:$BB,32,0)</f>
        <v>indirect</v>
      </c>
      <c r="AX56" s="135">
        <v>24</v>
      </c>
      <c r="AY56" s="138" t="s">
        <v>2037</v>
      </c>
      <c r="AZ56" s="138">
        <v>40</v>
      </c>
      <c r="BA56" s="130" t="s">
        <v>1079</v>
      </c>
      <c r="BB56" s="132">
        <v>43594</v>
      </c>
      <c r="BC56" s="132">
        <v>47246</v>
      </c>
      <c r="BD56" s="135" t="s">
        <v>1110</v>
      </c>
      <c r="BE56" s="135" t="s">
        <v>162</v>
      </c>
      <c r="BF56" s="130" t="s">
        <v>1216</v>
      </c>
      <c r="BG56" s="130" t="s">
        <v>1118</v>
      </c>
      <c r="BH56" s="140">
        <v>44308</v>
      </c>
      <c r="BI56" s="132">
        <v>45403</v>
      </c>
      <c r="BJ56" s="135" t="s">
        <v>577</v>
      </c>
      <c r="BK56" s="132" t="s">
        <v>1282</v>
      </c>
      <c r="BL56" s="135" t="s">
        <v>606</v>
      </c>
      <c r="BM56" s="135" t="s">
        <v>1330</v>
      </c>
      <c r="BN56" s="141">
        <v>44308</v>
      </c>
      <c r="BO56" s="141">
        <v>45403</v>
      </c>
      <c r="BP56" s="135" t="s">
        <v>1376</v>
      </c>
      <c r="BQ56" s="135" t="s">
        <v>1376</v>
      </c>
      <c r="BR56" s="132">
        <f t="shared" si="1"/>
        <v>45403</v>
      </c>
      <c r="BS56" s="132" t="s">
        <v>1795</v>
      </c>
      <c r="BT56" s="132" t="s">
        <v>1872</v>
      </c>
      <c r="BU56" s="135"/>
      <c r="BV56" s="130" t="s">
        <v>592</v>
      </c>
      <c r="BW56" s="135"/>
      <c r="BX56" s="135"/>
      <c r="BY56" s="135"/>
      <c r="BZ56" s="135"/>
      <c r="CA56" s="142">
        <v>38</v>
      </c>
      <c r="CB56" s="135"/>
      <c r="CC56" s="135"/>
      <c r="CD56" s="135"/>
      <c r="CE56" s="135"/>
      <c r="CF56" s="135"/>
      <c r="CG56" s="135" t="s">
        <v>2040</v>
      </c>
      <c r="CH56" s="143" t="s">
        <v>533</v>
      </c>
    </row>
    <row r="57" spans="1:86" ht="15" thickBot="1" x14ac:dyDescent="0.4">
      <c r="A57" s="106">
        <v>56</v>
      </c>
      <c r="B57" s="135" t="s">
        <v>832</v>
      </c>
      <c r="C57" s="130" t="s">
        <v>587</v>
      </c>
      <c r="D57" s="135" t="s">
        <v>663</v>
      </c>
      <c r="E57" s="135"/>
      <c r="F57" s="135" t="s">
        <v>709</v>
      </c>
      <c r="G57" s="132">
        <v>29237</v>
      </c>
      <c r="H57" s="132">
        <v>40289</v>
      </c>
      <c r="I57" s="133">
        <f t="shared" si="0"/>
        <v>40469</v>
      </c>
      <c r="J57" s="134" t="s">
        <v>581</v>
      </c>
      <c r="K57" s="134" t="s">
        <v>874</v>
      </c>
      <c r="L57" s="130" t="s">
        <v>918</v>
      </c>
      <c r="M57" s="132" t="s">
        <v>162</v>
      </c>
      <c r="N57" s="135"/>
      <c r="O57" s="135"/>
      <c r="P57" s="135"/>
      <c r="Q57" s="135"/>
      <c r="R57" s="135"/>
      <c r="S57" s="136" t="s">
        <v>996</v>
      </c>
      <c r="T57" s="135"/>
      <c r="U57" s="135" t="s">
        <v>948</v>
      </c>
      <c r="V57" s="130" t="s">
        <v>1405</v>
      </c>
      <c r="W57" s="130" t="s">
        <v>1503</v>
      </c>
      <c r="X57" s="130" t="s">
        <v>1448</v>
      </c>
      <c r="Y57" s="130" t="s">
        <v>1559</v>
      </c>
      <c r="Z57" s="130" t="s">
        <v>161</v>
      </c>
      <c r="AA57" s="130" t="s">
        <v>592</v>
      </c>
      <c r="AB57" s="135"/>
      <c r="AC57" s="134" t="s">
        <v>812</v>
      </c>
      <c r="AD57" s="134" t="s">
        <v>2191</v>
      </c>
      <c r="AE57" s="135"/>
      <c r="AF57" s="135" t="s">
        <v>594</v>
      </c>
      <c r="AG57" s="134" t="s">
        <v>2119</v>
      </c>
      <c r="AH57" s="135" t="s">
        <v>595</v>
      </c>
      <c r="AI57" s="135" t="s">
        <v>2235</v>
      </c>
      <c r="AJ57" s="130" t="s">
        <v>573</v>
      </c>
      <c r="AK57" s="130" t="s">
        <v>948</v>
      </c>
      <c r="AL57" s="130" t="s">
        <v>574</v>
      </c>
      <c r="AM57" s="145" t="s">
        <v>604</v>
      </c>
      <c r="AN57" s="130" t="s">
        <v>573</v>
      </c>
      <c r="AO57" s="130" t="s">
        <v>2176</v>
      </c>
      <c r="AP57" s="134" t="s">
        <v>2129</v>
      </c>
      <c r="AQ57" s="134" t="s">
        <v>2133</v>
      </c>
      <c r="AR57" s="130" t="s">
        <v>577</v>
      </c>
      <c r="AS57" s="135" t="s">
        <v>601</v>
      </c>
      <c r="AT57" s="135" t="s">
        <v>606</v>
      </c>
      <c r="AU57" s="135" t="s">
        <v>1661</v>
      </c>
      <c r="AV57" s="130" t="s">
        <v>1331</v>
      </c>
      <c r="AW57" s="137" t="str">
        <f>VLOOKUP($B57,'[2]HR Core - Employee Master Data '!$C:$BB,32,0)</f>
        <v>indirect</v>
      </c>
      <c r="AX57" s="135">
        <v>27</v>
      </c>
      <c r="AY57" s="138" t="s">
        <v>2037</v>
      </c>
      <c r="AZ57" s="138">
        <v>40</v>
      </c>
      <c r="BA57" s="130" t="s">
        <v>1080</v>
      </c>
      <c r="BB57" s="132">
        <v>42068</v>
      </c>
      <c r="BC57" s="132">
        <v>45720</v>
      </c>
      <c r="BD57" s="135" t="s">
        <v>1109</v>
      </c>
      <c r="BE57" s="135" t="s">
        <v>162</v>
      </c>
      <c r="BF57" s="130" t="s">
        <v>1217</v>
      </c>
      <c r="BG57" s="130" t="s">
        <v>1118</v>
      </c>
      <c r="BH57" s="140">
        <v>44621</v>
      </c>
      <c r="BI57" s="132">
        <v>45716</v>
      </c>
      <c r="BJ57" s="135" t="s">
        <v>577</v>
      </c>
      <c r="BK57" s="132" t="s">
        <v>1283</v>
      </c>
      <c r="BL57" s="135" t="s">
        <v>606</v>
      </c>
      <c r="BM57" s="135" t="s">
        <v>1331</v>
      </c>
      <c r="BN57" s="141">
        <v>44621</v>
      </c>
      <c r="BO57" s="141" t="s">
        <v>1174</v>
      </c>
      <c r="BP57" s="135" t="s">
        <v>1377</v>
      </c>
      <c r="BQ57" s="135" t="s">
        <v>1377</v>
      </c>
      <c r="BR57" s="132">
        <f t="shared" si="1"/>
        <v>45716</v>
      </c>
      <c r="BS57" s="132" t="s">
        <v>1795</v>
      </c>
      <c r="BT57" s="132" t="s">
        <v>1873</v>
      </c>
      <c r="BU57" s="135"/>
      <c r="BV57" s="130" t="s">
        <v>592</v>
      </c>
      <c r="BW57" s="135"/>
      <c r="BX57" s="135"/>
      <c r="BY57" s="135"/>
      <c r="BZ57" s="135"/>
      <c r="CA57" s="142">
        <v>43</v>
      </c>
      <c r="CB57" s="135"/>
      <c r="CC57" s="135"/>
      <c r="CD57" s="135"/>
      <c r="CE57" s="135"/>
      <c r="CF57" s="135"/>
      <c r="CG57" s="135" t="s">
        <v>2040</v>
      </c>
      <c r="CH57" s="143" t="s">
        <v>533</v>
      </c>
    </row>
    <row r="58" spans="1:86" ht="15" thickBot="1" x14ac:dyDescent="0.4">
      <c r="A58" s="106">
        <v>57</v>
      </c>
      <c r="B58" s="135" t="s">
        <v>833</v>
      </c>
      <c r="C58" s="130" t="s">
        <v>587</v>
      </c>
      <c r="D58" s="135" t="s">
        <v>664</v>
      </c>
      <c r="E58" s="135"/>
      <c r="F58" s="135" t="s">
        <v>746</v>
      </c>
      <c r="G58" s="132">
        <v>24661</v>
      </c>
      <c r="H58" s="132">
        <v>36176</v>
      </c>
      <c r="I58" s="133">
        <f t="shared" si="0"/>
        <v>36356</v>
      </c>
      <c r="J58" s="134" t="s">
        <v>581</v>
      </c>
      <c r="K58" s="134" t="s">
        <v>874</v>
      </c>
      <c r="L58" s="130" t="s">
        <v>919</v>
      </c>
      <c r="M58" s="132" t="s">
        <v>162</v>
      </c>
      <c r="N58" s="135"/>
      <c r="O58" s="135"/>
      <c r="P58" s="135"/>
      <c r="Q58" s="135"/>
      <c r="R58" s="135"/>
      <c r="S58" s="147"/>
      <c r="T58" s="135"/>
      <c r="U58" s="135" t="s">
        <v>948</v>
      </c>
      <c r="V58" s="130" t="s">
        <v>1405</v>
      </c>
      <c r="W58" s="130" t="s">
        <v>1504</v>
      </c>
      <c r="X58" s="130" t="s">
        <v>1449</v>
      </c>
      <c r="Y58" s="130" t="s">
        <v>1559</v>
      </c>
      <c r="Z58" s="130" t="s">
        <v>161</v>
      </c>
      <c r="AA58" s="130" t="s">
        <v>592</v>
      </c>
      <c r="AB58" s="135"/>
      <c r="AC58" s="134" t="s">
        <v>812</v>
      </c>
      <c r="AD58" s="134" t="s">
        <v>2191</v>
      </c>
      <c r="AE58" s="135"/>
      <c r="AF58" s="135" t="s">
        <v>594</v>
      </c>
      <c r="AG58" s="134" t="s">
        <v>2119</v>
      </c>
      <c r="AH58" s="135" t="s">
        <v>595</v>
      </c>
      <c r="AI58" s="135" t="s">
        <v>2236</v>
      </c>
      <c r="AJ58" s="130" t="s">
        <v>573</v>
      </c>
      <c r="AK58" s="130" t="s">
        <v>948</v>
      </c>
      <c r="AL58" s="130" t="s">
        <v>574</v>
      </c>
      <c r="AM58" s="145" t="s">
        <v>604</v>
      </c>
      <c r="AN58" s="130" t="s">
        <v>573</v>
      </c>
      <c r="AO58" s="130" t="s">
        <v>2176</v>
      </c>
      <c r="AP58" s="134" t="s">
        <v>2129</v>
      </c>
      <c r="AQ58" s="134" t="s">
        <v>1533</v>
      </c>
      <c r="AR58" s="130" t="s">
        <v>577</v>
      </c>
      <c r="AS58" s="135" t="s">
        <v>601</v>
      </c>
      <c r="AT58" s="135" t="s">
        <v>606</v>
      </c>
      <c r="AU58" s="135" t="s">
        <v>1659</v>
      </c>
      <c r="AV58" s="130" t="s">
        <v>1692</v>
      </c>
      <c r="AW58" s="137" t="str">
        <f>VLOOKUP($B58,'[2]HR Core - Employee Master Data '!$C:$BB,32,0)</f>
        <v>indirect</v>
      </c>
      <c r="AX58" s="135">
        <v>27</v>
      </c>
      <c r="AY58" s="138" t="s">
        <v>2037</v>
      </c>
      <c r="AZ58" s="138">
        <v>40</v>
      </c>
      <c r="BA58" s="130" t="s">
        <v>1081</v>
      </c>
      <c r="BB58" s="132">
        <v>43509</v>
      </c>
      <c r="BC58" s="132">
        <v>47161</v>
      </c>
      <c r="BD58" s="135" t="s">
        <v>1111</v>
      </c>
      <c r="BE58" s="135" t="s">
        <v>162</v>
      </c>
      <c r="BF58" s="130" t="s">
        <v>1218</v>
      </c>
      <c r="BG58" s="130" t="s">
        <v>1118</v>
      </c>
      <c r="BH58" s="140" t="s">
        <v>1143</v>
      </c>
      <c r="BI58" s="132">
        <v>45835</v>
      </c>
      <c r="BJ58" s="135" t="s">
        <v>577</v>
      </c>
      <c r="BK58" s="132" t="s">
        <v>1284</v>
      </c>
      <c r="BL58" s="135" t="s">
        <v>606</v>
      </c>
      <c r="BM58" s="135" t="s">
        <v>1315</v>
      </c>
      <c r="BN58" s="141" t="s">
        <v>1143</v>
      </c>
      <c r="BO58" s="141" t="s">
        <v>1175</v>
      </c>
      <c r="BP58" s="135" t="s">
        <v>1378</v>
      </c>
      <c r="BQ58" s="135" t="s">
        <v>1378</v>
      </c>
      <c r="BR58" s="132">
        <f t="shared" si="1"/>
        <v>45835</v>
      </c>
      <c r="BS58" s="132" t="s">
        <v>1795</v>
      </c>
      <c r="BT58" s="132" t="s">
        <v>1874</v>
      </c>
      <c r="BU58" s="135"/>
      <c r="BV58" s="130" t="s">
        <v>592</v>
      </c>
      <c r="BW58" s="135"/>
      <c r="BX58" s="135"/>
      <c r="BY58" s="135"/>
      <c r="BZ58" s="135"/>
      <c r="CA58" s="142">
        <v>56</v>
      </c>
      <c r="CB58" s="135"/>
      <c r="CC58" s="135"/>
      <c r="CD58" s="135"/>
      <c r="CE58" s="135"/>
      <c r="CF58" s="135"/>
      <c r="CG58" s="135" t="s">
        <v>2040</v>
      </c>
      <c r="CH58" s="143" t="s">
        <v>533</v>
      </c>
    </row>
    <row r="59" spans="1:86" ht="15" thickBot="1" x14ac:dyDescent="0.4">
      <c r="A59" s="106">
        <v>58</v>
      </c>
      <c r="B59" s="135" t="s">
        <v>834</v>
      </c>
      <c r="C59" s="130" t="s">
        <v>587</v>
      </c>
      <c r="D59" s="135" t="s">
        <v>665</v>
      </c>
      <c r="E59" s="135"/>
      <c r="F59" s="135" t="s">
        <v>747</v>
      </c>
      <c r="G59" s="132">
        <v>26582</v>
      </c>
      <c r="H59" s="132">
        <v>41699</v>
      </c>
      <c r="I59" s="133">
        <f t="shared" si="0"/>
        <v>41879</v>
      </c>
      <c r="J59" s="134" t="s">
        <v>581</v>
      </c>
      <c r="K59" s="134" t="s">
        <v>874</v>
      </c>
      <c r="L59" s="147" t="str">
        <f>+S59</f>
        <v>+971506520160</v>
      </c>
      <c r="M59" s="132" t="s">
        <v>943</v>
      </c>
      <c r="N59" s="135"/>
      <c r="O59" s="135"/>
      <c r="P59" s="135"/>
      <c r="Q59" s="135"/>
      <c r="R59" s="135"/>
      <c r="S59" s="136" t="s">
        <v>997</v>
      </c>
      <c r="T59" s="135"/>
      <c r="U59" s="135" t="s">
        <v>948</v>
      </c>
      <c r="V59" s="130" t="s">
        <v>1414</v>
      </c>
      <c r="W59" s="130" t="s">
        <v>1505</v>
      </c>
      <c r="X59" s="130" t="s">
        <v>1450</v>
      </c>
      <c r="Y59" s="130" t="s">
        <v>1566</v>
      </c>
      <c r="Z59" s="130" t="s">
        <v>161</v>
      </c>
      <c r="AA59" s="130" t="s">
        <v>592</v>
      </c>
      <c r="AB59" s="135"/>
      <c r="AC59" s="134" t="s">
        <v>812</v>
      </c>
      <c r="AD59" s="134" t="s">
        <v>2191</v>
      </c>
      <c r="AE59" s="135"/>
      <c r="AF59" s="135" t="s">
        <v>594</v>
      </c>
      <c r="AG59" s="134" t="s">
        <v>2119</v>
      </c>
      <c r="AH59" s="135" t="s">
        <v>595</v>
      </c>
      <c r="AI59" s="135" t="s">
        <v>2234</v>
      </c>
      <c r="AJ59" s="130" t="s">
        <v>573</v>
      </c>
      <c r="AK59" s="130" t="s">
        <v>948</v>
      </c>
      <c r="AL59" s="130" t="s">
        <v>574</v>
      </c>
      <c r="AM59" s="145" t="s">
        <v>604</v>
      </c>
      <c r="AN59" s="130" t="s">
        <v>573</v>
      </c>
      <c r="AO59" s="130" t="s">
        <v>2176</v>
      </c>
      <c r="AP59" s="134" t="s">
        <v>2129</v>
      </c>
      <c r="AQ59" s="134" t="s">
        <v>1534</v>
      </c>
      <c r="AR59" s="130" t="s">
        <v>577</v>
      </c>
      <c r="AS59" s="135" t="s">
        <v>601</v>
      </c>
      <c r="AT59" s="135" t="s">
        <v>606</v>
      </c>
      <c r="AU59" s="135" t="s">
        <v>1659</v>
      </c>
      <c r="AV59" s="130" t="s">
        <v>1684</v>
      </c>
      <c r="AW59" s="137" t="str">
        <f>VLOOKUP($B59,'[2]HR Core - Employee Master Data '!$C:$BB,32,0)</f>
        <v>indirect</v>
      </c>
      <c r="AX59" s="135">
        <v>27</v>
      </c>
      <c r="AY59" s="138" t="s">
        <v>2037</v>
      </c>
      <c r="AZ59" s="138">
        <v>40</v>
      </c>
      <c r="BA59" s="130" t="s">
        <v>1082</v>
      </c>
      <c r="BB59" s="132">
        <v>43139</v>
      </c>
      <c r="BC59" s="132">
        <v>46791</v>
      </c>
      <c r="BD59" s="135" t="s">
        <v>1114</v>
      </c>
      <c r="BE59" s="135" t="s">
        <v>943</v>
      </c>
      <c r="BF59" s="130" t="s">
        <v>1219</v>
      </c>
      <c r="BG59" s="130" t="s">
        <v>1118</v>
      </c>
      <c r="BH59" s="140" t="s">
        <v>1144</v>
      </c>
      <c r="BI59" s="132">
        <v>45693</v>
      </c>
      <c r="BJ59" s="135" t="s">
        <v>577</v>
      </c>
      <c r="BK59" s="132" t="s">
        <v>1285</v>
      </c>
      <c r="BL59" s="135" t="s">
        <v>606</v>
      </c>
      <c r="BM59" s="135" t="s">
        <v>1321</v>
      </c>
      <c r="BN59" s="141" t="s">
        <v>1144</v>
      </c>
      <c r="BO59" s="141">
        <v>45693</v>
      </c>
      <c r="BP59" s="135" t="s">
        <v>1379</v>
      </c>
      <c r="BQ59" s="135" t="s">
        <v>1379</v>
      </c>
      <c r="BR59" s="132">
        <f t="shared" si="1"/>
        <v>45693</v>
      </c>
      <c r="BS59" s="132" t="s">
        <v>1796</v>
      </c>
      <c r="BT59" s="132" t="s">
        <v>1875</v>
      </c>
      <c r="BU59" s="135"/>
      <c r="BV59" s="130" t="s">
        <v>592</v>
      </c>
      <c r="BW59" s="135"/>
      <c r="BX59" s="135"/>
      <c r="BY59" s="135"/>
      <c r="BZ59" s="135"/>
      <c r="CA59" s="142">
        <v>51</v>
      </c>
      <c r="CB59" s="135"/>
      <c r="CC59" s="135"/>
      <c r="CD59" s="135"/>
      <c r="CE59" s="135"/>
      <c r="CF59" s="135"/>
      <c r="CG59" s="135" t="s">
        <v>2040</v>
      </c>
      <c r="CH59" s="143" t="s">
        <v>533</v>
      </c>
    </row>
    <row r="60" spans="1:86" ht="15" thickBot="1" x14ac:dyDescent="0.4">
      <c r="A60" s="106">
        <v>59</v>
      </c>
      <c r="B60" s="135" t="s">
        <v>835</v>
      </c>
      <c r="C60" s="130" t="s">
        <v>587</v>
      </c>
      <c r="D60" s="135" t="s">
        <v>666</v>
      </c>
      <c r="E60" s="135"/>
      <c r="F60" s="135" t="s">
        <v>719</v>
      </c>
      <c r="G60" s="132">
        <v>32931</v>
      </c>
      <c r="H60" s="132">
        <v>41301</v>
      </c>
      <c r="I60" s="133">
        <f t="shared" si="0"/>
        <v>41481</v>
      </c>
      <c r="J60" s="134" t="s">
        <v>581</v>
      </c>
      <c r="K60" s="134" t="s">
        <v>874</v>
      </c>
      <c r="L60" s="130" t="s">
        <v>920</v>
      </c>
      <c r="M60" s="132" t="s">
        <v>162</v>
      </c>
      <c r="N60" s="135"/>
      <c r="O60" s="135"/>
      <c r="P60" s="135"/>
      <c r="Q60" s="135"/>
      <c r="R60" s="135"/>
      <c r="S60" s="136" t="s">
        <v>998</v>
      </c>
      <c r="T60" s="135"/>
      <c r="U60" s="135" t="s">
        <v>948</v>
      </c>
      <c r="V60" s="130" t="s">
        <v>1412</v>
      </c>
      <c r="W60" s="130" t="s">
        <v>1506</v>
      </c>
      <c r="X60" s="130" t="s">
        <v>1451</v>
      </c>
      <c r="Y60" s="130" t="s">
        <v>1564</v>
      </c>
      <c r="Z60" s="130" t="s">
        <v>577</v>
      </c>
      <c r="AA60" s="130" t="s">
        <v>592</v>
      </c>
      <c r="AB60" s="135"/>
      <c r="AC60" s="134" t="s">
        <v>812</v>
      </c>
      <c r="AD60" s="134" t="s">
        <v>2191</v>
      </c>
      <c r="AE60" s="135"/>
      <c r="AF60" s="135" t="s">
        <v>594</v>
      </c>
      <c r="AG60" s="134" t="s">
        <v>2119</v>
      </c>
      <c r="AH60" s="135" t="s">
        <v>595</v>
      </c>
      <c r="AI60" s="135" t="s">
        <v>2235</v>
      </c>
      <c r="AJ60" s="130" t="s">
        <v>573</v>
      </c>
      <c r="AK60" s="130" t="s">
        <v>948</v>
      </c>
      <c r="AL60" s="130" t="s">
        <v>574</v>
      </c>
      <c r="AM60" s="145" t="s">
        <v>604</v>
      </c>
      <c r="AN60" s="130" t="s">
        <v>573</v>
      </c>
      <c r="AO60" s="130" t="s">
        <v>2176</v>
      </c>
      <c r="AP60" s="134" t="s">
        <v>2129</v>
      </c>
      <c r="AQ60" s="134" t="s">
        <v>605</v>
      </c>
      <c r="AR60" s="130" t="s">
        <v>577</v>
      </c>
      <c r="AS60" s="135" t="s">
        <v>601</v>
      </c>
      <c r="AT60" s="135" t="s">
        <v>606</v>
      </c>
      <c r="AU60" s="135" t="s">
        <v>1660</v>
      </c>
      <c r="AV60" s="130" t="s">
        <v>1676</v>
      </c>
      <c r="AW60" s="137" t="str">
        <f>VLOOKUP($B60,'[2]HR Core - Employee Master Data '!$C:$BB,32,0)</f>
        <v>indirect</v>
      </c>
      <c r="AX60" s="135">
        <v>27</v>
      </c>
      <c r="AY60" s="138" t="s">
        <v>2037</v>
      </c>
      <c r="AZ60" s="138">
        <v>40</v>
      </c>
      <c r="BA60" s="130" t="s">
        <v>1083</v>
      </c>
      <c r="BB60" s="132">
        <v>44489</v>
      </c>
      <c r="BC60" s="132">
        <v>48140</v>
      </c>
      <c r="BD60" s="135" t="s">
        <v>1110</v>
      </c>
      <c r="BE60" s="135" t="s">
        <v>162</v>
      </c>
      <c r="BF60" s="130" t="s">
        <v>1220</v>
      </c>
      <c r="BG60" s="130" t="s">
        <v>1118</v>
      </c>
      <c r="BH60" s="140" t="s">
        <v>1145</v>
      </c>
      <c r="BI60" s="132">
        <v>45638</v>
      </c>
      <c r="BJ60" s="135" t="s">
        <v>577</v>
      </c>
      <c r="BK60" s="132" t="s">
        <v>1286</v>
      </c>
      <c r="BL60" s="135" t="s">
        <v>606</v>
      </c>
      <c r="BM60" s="135" t="s">
        <v>1332</v>
      </c>
      <c r="BN60" s="141" t="s">
        <v>1145</v>
      </c>
      <c r="BO60" s="141">
        <v>45638</v>
      </c>
      <c r="BP60" s="135" t="s">
        <v>1380</v>
      </c>
      <c r="BQ60" s="135" t="s">
        <v>1380</v>
      </c>
      <c r="BR60" s="132">
        <f t="shared" si="1"/>
        <v>45638</v>
      </c>
      <c r="BS60" s="132" t="s">
        <v>1795</v>
      </c>
      <c r="BT60" s="132" t="s">
        <v>1876</v>
      </c>
      <c r="BU60" s="135"/>
      <c r="BV60" s="130" t="s">
        <v>592</v>
      </c>
      <c r="BW60" s="135"/>
      <c r="BX60" s="135"/>
      <c r="BY60" s="135"/>
      <c r="BZ60" s="135"/>
      <c r="CA60" s="142">
        <v>33</v>
      </c>
      <c r="CB60" s="135"/>
      <c r="CC60" s="135"/>
      <c r="CD60" s="135"/>
      <c r="CE60" s="135"/>
      <c r="CF60" s="135"/>
      <c r="CG60" s="135" t="s">
        <v>2040</v>
      </c>
      <c r="CH60" s="143" t="s">
        <v>533</v>
      </c>
    </row>
    <row r="61" spans="1:86" ht="15" thickBot="1" x14ac:dyDescent="0.4">
      <c r="A61" s="106">
        <v>60</v>
      </c>
      <c r="B61" s="135" t="s">
        <v>836</v>
      </c>
      <c r="C61" s="130" t="s">
        <v>587</v>
      </c>
      <c r="D61" s="135" t="s">
        <v>667</v>
      </c>
      <c r="E61" s="135"/>
      <c r="F61" s="135" t="s">
        <v>748</v>
      </c>
      <c r="G61" s="132">
        <v>29006</v>
      </c>
      <c r="H61" s="132">
        <v>41977</v>
      </c>
      <c r="I61" s="133">
        <f t="shared" si="0"/>
        <v>42157</v>
      </c>
      <c r="J61" s="134" t="s">
        <v>581</v>
      </c>
      <c r="K61" s="134" t="s">
        <v>874</v>
      </c>
      <c r="L61" s="130" t="s">
        <v>921</v>
      </c>
      <c r="M61" s="132" t="s">
        <v>162</v>
      </c>
      <c r="N61" s="135"/>
      <c r="O61" s="135"/>
      <c r="P61" s="135"/>
      <c r="Q61" s="135"/>
      <c r="R61" s="135"/>
      <c r="S61" s="136" t="s">
        <v>999</v>
      </c>
      <c r="T61" s="135"/>
      <c r="U61" s="135" t="s">
        <v>948</v>
      </c>
      <c r="V61" s="130" t="s">
        <v>1405</v>
      </c>
      <c r="W61" s="130" t="s">
        <v>1507</v>
      </c>
      <c r="X61" s="130" t="s">
        <v>1452</v>
      </c>
      <c r="Y61" s="130" t="s">
        <v>1559</v>
      </c>
      <c r="Z61" s="130" t="s">
        <v>577</v>
      </c>
      <c r="AA61" s="130" t="s">
        <v>592</v>
      </c>
      <c r="AB61" s="135"/>
      <c r="AC61" s="134" t="s">
        <v>812</v>
      </c>
      <c r="AD61" s="134" t="s">
        <v>2191</v>
      </c>
      <c r="AE61" s="135"/>
      <c r="AF61" s="135" t="s">
        <v>594</v>
      </c>
      <c r="AG61" s="134" t="s">
        <v>2119</v>
      </c>
      <c r="AH61" s="135" t="s">
        <v>595</v>
      </c>
      <c r="AI61" s="135" t="s">
        <v>2235</v>
      </c>
      <c r="AJ61" s="130" t="s">
        <v>573</v>
      </c>
      <c r="AK61" s="130" t="s">
        <v>948</v>
      </c>
      <c r="AL61" s="130" t="s">
        <v>574</v>
      </c>
      <c r="AM61" s="145" t="s">
        <v>604</v>
      </c>
      <c r="AN61" s="130" t="s">
        <v>573</v>
      </c>
      <c r="AO61" s="130" t="s">
        <v>2176</v>
      </c>
      <c r="AP61" s="134" t="s">
        <v>2129</v>
      </c>
      <c r="AQ61" s="134" t="s">
        <v>1533</v>
      </c>
      <c r="AR61" s="130" t="s">
        <v>577</v>
      </c>
      <c r="AS61" s="135" t="s">
        <v>601</v>
      </c>
      <c r="AT61" s="135" t="s">
        <v>606</v>
      </c>
      <c r="AU61" s="135" t="s">
        <v>1659</v>
      </c>
      <c r="AV61" s="130" t="s">
        <v>1676</v>
      </c>
      <c r="AW61" s="137" t="str">
        <f>VLOOKUP($B61,'[2]HR Core - Employee Master Data '!$C:$BB,32,0)</f>
        <v>indirect</v>
      </c>
      <c r="AX61" s="135">
        <v>27</v>
      </c>
      <c r="AY61" s="138" t="s">
        <v>2037</v>
      </c>
      <c r="AZ61" s="138">
        <v>40</v>
      </c>
      <c r="BA61" s="130" t="s">
        <v>1084</v>
      </c>
      <c r="BB61" s="132">
        <v>41730</v>
      </c>
      <c r="BC61" s="132">
        <v>45382</v>
      </c>
      <c r="BD61" s="135" t="s">
        <v>577</v>
      </c>
      <c r="BE61" s="135" t="s">
        <v>162</v>
      </c>
      <c r="BF61" s="130" t="s">
        <v>1221</v>
      </c>
      <c r="BG61" s="130" t="s">
        <v>1118</v>
      </c>
      <c r="BH61" s="140" t="s">
        <v>1146</v>
      </c>
      <c r="BI61" s="132">
        <v>45273</v>
      </c>
      <c r="BJ61" s="135" t="s">
        <v>577</v>
      </c>
      <c r="BK61" s="132" t="s">
        <v>1287</v>
      </c>
      <c r="BL61" s="135" t="s">
        <v>606</v>
      </c>
      <c r="BM61" s="135" t="s">
        <v>1333</v>
      </c>
      <c r="BN61" s="141" t="s">
        <v>1146</v>
      </c>
      <c r="BO61" s="141">
        <v>45273</v>
      </c>
      <c r="BP61" s="135" t="s">
        <v>1381</v>
      </c>
      <c r="BQ61" s="135" t="s">
        <v>1381</v>
      </c>
      <c r="BR61" s="132">
        <f t="shared" si="1"/>
        <v>45273</v>
      </c>
      <c r="BS61" s="132" t="s">
        <v>1795</v>
      </c>
      <c r="BT61" s="132" t="s">
        <v>1877</v>
      </c>
      <c r="BU61" s="135"/>
      <c r="BV61" s="130" t="s">
        <v>592</v>
      </c>
      <c r="BW61" s="135"/>
      <c r="BX61" s="135"/>
      <c r="BY61" s="135"/>
      <c r="BZ61" s="135"/>
      <c r="CA61" s="142">
        <v>44</v>
      </c>
      <c r="CB61" s="135"/>
      <c r="CC61" s="135"/>
      <c r="CD61" s="135"/>
      <c r="CE61" s="135"/>
      <c r="CF61" s="135"/>
      <c r="CG61" s="135" t="s">
        <v>2040</v>
      </c>
      <c r="CH61" s="143" t="s">
        <v>533</v>
      </c>
    </row>
    <row r="62" spans="1:86" ht="15" thickBot="1" x14ac:dyDescent="0.4">
      <c r="A62" s="106">
        <v>61</v>
      </c>
      <c r="B62" s="135" t="s">
        <v>837</v>
      </c>
      <c r="C62" s="130" t="s">
        <v>587</v>
      </c>
      <c r="D62" s="135" t="s">
        <v>649</v>
      </c>
      <c r="E62" s="135"/>
      <c r="F62" s="135" t="s">
        <v>749</v>
      </c>
      <c r="G62" s="132">
        <v>30544</v>
      </c>
      <c r="H62" s="132">
        <v>40299</v>
      </c>
      <c r="I62" s="133">
        <f t="shared" si="0"/>
        <v>40479</v>
      </c>
      <c r="J62" s="134" t="s">
        <v>581</v>
      </c>
      <c r="K62" s="134" t="s">
        <v>874</v>
      </c>
      <c r="L62" s="130" t="s">
        <v>922</v>
      </c>
      <c r="M62" s="132" t="s">
        <v>162</v>
      </c>
      <c r="N62" s="135"/>
      <c r="O62" s="135"/>
      <c r="P62" s="135"/>
      <c r="Q62" s="135"/>
      <c r="R62" s="135"/>
      <c r="S62" s="136" t="s">
        <v>988</v>
      </c>
      <c r="T62" s="135"/>
      <c r="U62" s="135" t="s">
        <v>948</v>
      </c>
      <c r="V62" s="130" t="s">
        <v>1407</v>
      </c>
      <c r="W62" s="130" t="s">
        <v>1493</v>
      </c>
      <c r="X62" s="130" t="s">
        <v>1438</v>
      </c>
      <c r="Y62" s="130" t="s">
        <v>1561</v>
      </c>
      <c r="Z62" s="130" t="s">
        <v>1575</v>
      </c>
      <c r="AA62" s="130" t="s">
        <v>592</v>
      </c>
      <c r="AB62" s="135"/>
      <c r="AC62" s="134" t="s">
        <v>812</v>
      </c>
      <c r="AD62" s="134" t="s">
        <v>2191</v>
      </c>
      <c r="AE62" s="135"/>
      <c r="AF62" s="135" t="s">
        <v>594</v>
      </c>
      <c r="AG62" s="134" t="s">
        <v>2119</v>
      </c>
      <c r="AH62" s="135" t="s">
        <v>595</v>
      </c>
      <c r="AI62" s="135" t="s">
        <v>2235</v>
      </c>
      <c r="AJ62" s="130" t="s">
        <v>573</v>
      </c>
      <c r="AK62" s="130" t="s">
        <v>948</v>
      </c>
      <c r="AL62" s="130" t="s">
        <v>574</v>
      </c>
      <c r="AM62" s="145" t="s">
        <v>604</v>
      </c>
      <c r="AN62" s="130" t="s">
        <v>573</v>
      </c>
      <c r="AO62" s="130" t="s">
        <v>2176</v>
      </c>
      <c r="AP62" s="134" t="s">
        <v>2129</v>
      </c>
      <c r="AQ62" s="134" t="s">
        <v>2133</v>
      </c>
      <c r="AR62" s="130" t="s">
        <v>577</v>
      </c>
      <c r="AS62" s="135" t="s">
        <v>601</v>
      </c>
      <c r="AT62" s="135" t="s">
        <v>606</v>
      </c>
      <c r="AU62" s="135" t="s">
        <v>1659</v>
      </c>
      <c r="AV62" s="130" t="s">
        <v>1690</v>
      </c>
      <c r="AW62" s="137" t="str">
        <f>VLOOKUP($B62,'[2]HR Core - Employee Master Data '!$C:$BB,32,0)</f>
        <v>indirect</v>
      </c>
      <c r="AX62" s="135">
        <v>27</v>
      </c>
      <c r="AY62" s="138" t="s">
        <v>2037</v>
      </c>
      <c r="AZ62" s="138">
        <v>40</v>
      </c>
      <c r="BA62" s="130" t="s">
        <v>1085</v>
      </c>
      <c r="BB62" s="132">
        <v>42101</v>
      </c>
      <c r="BC62" s="132">
        <v>45753</v>
      </c>
      <c r="BD62" s="135" t="s">
        <v>1110</v>
      </c>
      <c r="BE62" s="135" t="s">
        <v>162</v>
      </c>
      <c r="BF62" s="130" t="s">
        <v>1207</v>
      </c>
      <c r="BG62" s="130" t="s">
        <v>1118</v>
      </c>
      <c r="BH62" s="140">
        <v>44672</v>
      </c>
      <c r="BI62" s="132">
        <v>45767</v>
      </c>
      <c r="BJ62" s="135" t="s">
        <v>577</v>
      </c>
      <c r="BK62" s="132" t="s">
        <v>1288</v>
      </c>
      <c r="BL62" s="135" t="s">
        <v>606</v>
      </c>
      <c r="BM62" s="135" t="s">
        <v>1333</v>
      </c>
      <c r="BN62" s="141">
        <v>44672</v>
      </c>
      <c r="BO62" s="141" t="s">
        <v>1176</v>
      </c>
      <c r="BP62" s="135" t="s">
        <v>1382</v>
      </c>
      <c r="BQ62" s="135" t="s">
        <v>1382</v>
      </c>
      <c r="BR62" s="132">
        <f t="shared" si="1"/>
        <v>45767</v>
      </c>
      <c r="BS62" s="132" t="s">
        <v>1795</v>
      </c>
      <c r="BT62" s="132" t="s">
        <v>1878</v>
      </c>
      <c r="BU62" s="135"/>
      <c r="BV62" s="130" t="s">
        <v>592</v>
      </c>
      <c r="BW62" s="135"/>
      <c r="BX62" s="135"/>
      <c r="BY62" s="135"/>
      <c r="BZ62" s="135"/>
      <c r="CA62" s="142">
        <v>40</v>
      </c>
      <c r="CB62" s="135"/>
      <c r="CC62" s="135"/>
      <c r="CD62" s="135"/>
      <c r="CE62" s="135"/>
      <c r="CF62" s="135"/>
      <c r="CG62" s="135" t="s">
        <v>2040</v>
      </c>
      <c r="CH62" s="143" t="s">
        <v>533</v>
      </c>
    </row>
    <row r="63" spans="1:86" ht="15" thickBot="1" x14ac:dyDescent="0.4">
      <c r="A63" s="106">
        <v>62</v>
      </c>
      <c r="B63" s="135" t="s">
        <v>838</v>
      </c>
      <c r="C63" s="130" t="s">
        <v>587</v>
      </c>
      <c r="D63" s="135" t="s">
        <v>668</v>
      </c>
      <c r="E63" s="135"/>
      <c r="F63" s="135" t="s">
        <v>750</v>
      </c>
      <c r="G63" s="132">
        <v>33562</v>
      </c>
      <c r="H63" s="132">
        <v>40940</v>
      </c>
      <c r="I63" s="133">
        <f t="shared" si="0"/>
        <v>41120</v>
      </c>
      <c r="J63" s="134" t="s">
        <v>581</v>
      </c>
      <c r="K63" s="134" t="s">
        <v>874</v>
      </c>
      <c r="L63" s="148" t="s">
        <v>1024</v>
      </c>
      <c r="M63" s="132" t="s">
        <v>943</v>
      </c>
      <c r="N63" s="135"/>
      <c r="O63" s="135"/>
      <c r="P63" s="135"/>
      <c r="Q63" s="135"/>
      <c r="R63" s="135"/>
      <c r="S63" s="136" t="s">
        <v>1000</v>
      </c>
      <c r="T63" s="135"/>
      <c r="U63" s="135" t="s">
        <v>948</v>
      </c>
      <c r="V63" s="130" t="s">
        <v>591</v>
      </c>
      <c r="W63" s="130" t="s">
        <v>1508</v>
      </c>
      <c r="X63" s="130" t="s">
        <v>1453</v>
      </c>
      <c r="Y63" s="130" t="s">
        <v>1560</v>
      </c>
      <c r="Z63" s="130" t="s">
        <v>161</v>
      </c>
      <c r="AA63" s="130" t="s">
        <v>592</v>
      </c>
      <c r="AB63" s="135"/>
      <c r="AC63" s="134" t="s">
        <v>812</v>
      </c>
      <c r="AD63" s="134" t="s">
        <v>2191</v>
      </c>
      <c r="AE63" s="135"/>
      <c r="AF63" s="135" t="s">
        <v>594</v>
      </c>
      <c r="AG63" s="134" t="s">
        <v>2119</v>
      </c>
      <c r="AH63" s="135" t="s">
        <v>595</v>
      </c>
      <c r="AI63" s="135" t="s">
        <v>2234</v>
      </c>
      <c r="AJ63" s="130" t="s">
        <v>573</v>
      </c>
      <c r="AK63" s="130" t="s">
        <v>948</v>
      </c>
      <c r="AL63" s="130" t="s">
        <v>574</v>
      </c>
      <c r="AM63" s="145" t="s">
        <v>604</v>
      </c>
      <c r="AN63" s="130" t="s">
        <v>573</v>
      </c>
      <c r="AO63" s="130" t="s">
        <v>2176</v>
      </c>
      <c r="AP63" s="134" t="s">
        <v>2129</v>
      </c>
      <c r="AQ63" s="134" t="s">
        <v>605</v>
      </c>
      <c r="AR63" s="130" t="s">
        <v>577</v>
      </c>
      <c r="AS63" s="135" t="s">
        <v>601</v>
      </c>
      <c r="AT63" s="135" t="s">
        <v>606</v>
      </c>
      <c r="AU63" s="135" t="s">
        <v>1659</v>
      </c>
      <c r="AV63" s="130" t="s">
        <v>1676</v>
      </c>
      <c r="AW63" s="137" t="str">
        <f>VLOOKUP($B63,'[2]HR Core - Employee Master Data '!$C:$BB,32,0)</f>
        <v>indirect</v>
      </c>
      <c r="AX63" s="135">
        <v>27</v>
      </c>
      <c r="AY63" s="138" t="s">
        <v>2037</v>
      </c>
      <c r="AZ63" s="138">
        <v>40</v>
      </c>
      <c r="BA63" s="130" t="s">
        <v>1086</v>
      </c>
      <c r="BB63" s="132">
        <v>44306</v>
      </c>
      <c r="BC63" s="132">
        <v>47958</v>
      </c>
      <c r="BD63" s="135" t="s">
        <v>1114</v>
      </c>
      <c r="BE63" s="135" t="s">
        <v>943</v>
      </c>
      <c r="BF63" s="130" t="s">
        <v>1222</v>
      </c>
      <c r="BG63" s="130" t="s">
        <v>1118</v>
      </c>
      <c r="BH63" s="140" t="s">
        <v>1147</v>
      </c>
      <c r="BI63" s="132">
        <v>45450</v>
      </c>
      <c r="BJ63" s="135" t="s">
        <v>577</v>
      </c>
      <c r="BK63" s="132" t="s">
        <v>1289</v>
      </c>
      <c r="BL63" s="135" t="s">
        <v>606</v>
      </c>
      <c r="BM63" s="135" t="s">
        <v>1334</v>
      </c>
      <c r="BN63" s="141" t="s">
        <v>1147</v>
      </c>
      <c r="BO63" s="141" t="s">
        <v>1177</v>
      </c>
      <c r="BP63" s="135" t="s">
        <v>1383</v>
      </c>
      <c r="BQ63" s="135" t="s">
        <v>1383</v>
      </c>
      <c r="BR63" s="132">
        <f t="shared" si="1"/>
        <v>45450</v>
      </c>
      <c r="BS63" s="132" t="s">
        <v>1795</v>
      </c>
      <c r="BT63" s="132" t="s">
        <v>1879</v>
      </c>
      <c r="BU63" s="135"/>
      <c r="BV63" s="130" t="s">
        <v>592</v>
      </c>
      <c r="BW63" s="135"/>
      <c r="BX63" s="135"/>
      <c r="BY63" s="135"/>
      <c r="BZ63" s="135"/>
      <c r="CA63" s="142">
        <v>32</v>
      </c>
      <c r="CB63" s="135"/>
      <c r="CC63" s="135"/>
      <c r="CD63" s="135"/>
      <c r="CE63" s="135"/>
      <c r="CF63" s="135"/>
      <c r="CG63" s="135" t="s">
        <v>2040</v>
      </c>
      <c r="CH63" s="143" t="s">
        <v>533</v>
      </c>
    </row>
    <row r="64" spans="1:86" ht="15" thickBot="1" x14ac:dyDescent="0.4">
      <c r="A64" s="106">
        <v>63</v>
      </c>
      <c r="B64" s="135" t="s">
        <v>839</v>
      </c>
      <c r="C64" s="130" t="s">
        <v>587</v>
      </c>
      <c r="D64" s="135" t="s">
        <v>669</v>
      </c>
      <c r="E64" s="135"/>
      <c r="F64" s="135" t="s">
        <v>751</v>
      </c>
      <c r="G64" s="132">
        <v>33117</v>
      </c>
      <c r="H64" s="132">
        <v>42386</v>
      </c>
      <c r="I64" s="133">
        <f t="shared" si="0"/>
        <v>42566</v>
      </c>
      <c r="J64" s="134" t="s">
        <v>581</v>
      </c>
      <c r="K64" s="134" t="s">
        <v>874</v>
      </c>
      <c r="L64" s="130" t="s">
        <v>923</v>
      </c>
      <c r="M64" s="132" t="s">
        <v>162</v>
      </c>
      <c r="N64" s="135"/>
      <c r="O64" s="135"/>
      <c r="P64" s="135"/>
      <c r="Q64" s="135"/>
      <c r="R64" s="135"/>
      <c r="S64" s="136" t="s">
        <v>1001</v>
      </c>
      <c r="T64" s="135"/>
      <c r="U64" s="135" t="s">
        <v>948</v>
      </c>
      <c r="V64" s="130" t="s">
        <v>1407</v>
      </c>
      <c r="W64" s="130" t="s">
        <v>1509</v>
      </c>
      <c r="X64" s="130" t="s">
        <v>1454</v>
      </c>
      <c r="Y64" s="130" t="s">
        <v>1561</v>
      </c>
      <c r="Z64" s="130" t="s">
        <v>1569</v>
      </c>
      <c r="AA64" s="130" t="s">
        <v>592</v>
      </c>
      <c r="AB64" s="135"/>
      <c r="AC64" s="134" t="s">
        <v>812</v>
      </c>
      <c r="AD64" s="134" t="s">
        <v>2191</v>
      </c>
      <c r="AE64" s="135"/>
      <c r="AF64" s="135" t="s">
        <v>594</v>
      </c>
      <c r="AG64" s="134" t="s">
        <v>2119</v>
      </c>
      <c r="AH64" s="135" t="s">
        <v>595</v>
      </c>
      <c r="AI64" s="135" t="s">
        <v>2235</v>
      </c>
      <c r="AJ64" s="130" t="s">
        <v>573</v>
      </c>
      <c r="AK64" s="130" t="s">
        <v>948</v>
      </c>
      <c r="AL64" s="130" t="s">
        <v>574</v>
      </c>
      <c r="AM64" s="145" t="s">
        <v>604</v>
      </c>
      <c r="AN64" s="130" t="s">
        <v>573</v>
      </c>
      <c r="AO64" s="130" t="s">
        <v>2176</v>
      </c>
      <c r="AP64" s="134" t="s">
        <v>2129</v>
      </c>
      <c r="AQ64" s="134" t="s">
        <v>605</v>
      </c>
      <c r="AR64" s="130" t="s">
        <v>577</v>
      </c>
      <c r="AS64" s="135" t="s">
        <v>601</v>
      </c>
      <c r="AT64" s="135" t="s">
        <v>606</v>
      </c>
      <c r="AU64" s="135" t="s">
        <v>1660</v>
      </c>
      <c r="AV64" s="130" t="s">
        <v>1676</v>
      </c>
      <c r="AW64" s="137" t="str">
        <f>VLOOKUP($B64,'[2]HR Core - Employee Master Data '!$C:$BB,32,0)</f>
        <v>indirect</v>
      </c>
      <c r="AX64" s="135">
        <v>26</v>
      </c>
      <c r="AY64" s="138" t="s">
        <v>2037</v>
      </c>
      <c r="AZ64" s="138">
        <v>40</v>
      </c>
      <c r="BA64" s="130" t="s">
        <v>1087</v>
      </c>
      <c r="BB64" s="132">
        <v>41611</v>
      </c>
      <c r="BC64" s="132">
        <v>45262</v>
      </c>
      <c r="BD64" s="135" t="s">
        <v>162</v>
      </c>
      <c r="BE64" s="135" t="s">
        <v>162</v>
      </c>
      <c r="BF64" s="130" t="s">
        <v>1223</v>
      </c>
      <c r="BG64" s="130" t="s">
        <v>1118</v>
      </c>
      <c r="BH64" s="140" t="s">
        <v>1145</v>
      </c>
      <c r="BI64" s="132">
        <v>45638</v>
      </c>
      <c r="BJ64" s="135" t="s">
        <v>577</v>
      </c>
      <c r="BK64" s="132" t="s">
        <v>1290</v>
      </c>
      <c r="BL64" s="135" t="s">
        <v>606</v>
      </c>
      <c r="BM64" s="135" t="s">
        <v>1332</v>
      </c>
      <c r="BN64" s="141" t="s">
        <v>1145</v>
      </c>
      <c r="BO64" s="141">
        <v>45638</v>
      </c>
      <c r="BP64" s="135" t="s">
        <v>1384</v>
      </c>
      <c r="BQ64" s="135" t="s">
        <v>1384</v>
      </c>
      <c r="BR64" s="132">
        <f t="shared" si="1"/>
        <v>45638</v>
      </c>
      <c r="BS64" s="132" t="s">
        <v>1796</v>
      </c>
      <c r="BT64" s="132" t="s">
        <v>1880</v>
      </c>
      <c r="BU64" s="135"/>
      <c r="BV64" s="130" t="s">
        <v>592</v>
      </c>
      <c r="BW64" s="135"/>
      <c r="BX64" s="135"/>
      <c r="BY64" s="135"/>
      <c r="BZ64" s="135"/>
      <c r="CA64" s="142">
        <v>33</v>
      </c>
      <c r="CB64" s="135"/>
      <c r="CC64" s="135"/>
      <c r="CD64" s="135"/>
      <c r="CE64" s="135"/>
      <c r="CF64" s="135"/>
      <c r="CG64" s="135" t="s">
        <v>2040</v>
      </c>
      <c r="CH64" s="143" t="s">
        <v>533</v>
      </c>
    </row>
    <row r="65" spans="1:86" ht="29.5" thickBot="1" x14ac:dyDescent="0.4">
      <c r="A65" s="106">
        <v>64</v>
      </c>
      <c r="B65" s="135" t="s">
        <v>840</v>
      </c>
      <c r="C65" s="130" t="s">
        <v>587</v>
      </c>
      <c r="D65" s="135" t="s">
        <v>670</v>
      </c>
      <c r="E65" s="135"/>
      <c r="F65" s="135" t="s">
        <v>752</v>
      </c>
      <c r="G65" s="132">
        <v>28634</v>
      </c>
      <c r="H65" s="132">
        <v>41645</v>
      </c>
      <c r="I65" s="133">
        <f t="shared" si="0"/>
        <v>41825</v>
      </c>
      <c r="J65" s="134" t="s">
        <v>581</v>
      </c>
      <c r="K65" s="134" t="s">
        <v>874</v>
      </c>
      <c r="L65" s="148" t="s">
        <v>1025</v>
      </c>
      <c r="M65" s="132" t="s">
        <v>162</v>
      </c>
      <c r="N65" s="135"/>
      <c r="O65" s="135"/>
      <c r="P65" s="135"/>
      <c r="Q65" s="135"/>
      <c r="R65" s="135"/>
      <c r="S65" s="147"/>
      <c r="T65" s="135"/>
      <c r="U65" s="135" t="s">
        <v>948</v>
      </c>
      <c r="V65" s="130" t="s">
        <v>1412</v>
      </c>
      <c r="W65" s="130" t="s">
        <v>1510</v>
      </c>
      <c r="X65" s="130" t="s">
        <v>1455</v>
      </c>
      <c r="Y65" s="130" t="s">
        <v>1564</v>
      </c>
      <c r="Z65" s="130" t="s">
        <v>1578</v>
      </c>
      <c r="AA65" s="130" t="s">
        <v>592</v>
      </c>
      <c r="AB65" s="135"/>
      <c r="AC65" s="134" t="s">
        <v>812</v>
      </c>
      <c r="AD65" s="134" t="s">
        <v>2191</v>
      </c>
      <c r="AE65" s="135"/>
      <c r="AF65" s="135" t="s">
        <v>594</v>
      </c>
      <c r="AG65" s="134" t="s">
        <v>2119</v>
      </c>
      <c r="AH65" s="135" t="s">
        <v>595</v>
      </c>
      <c r="AI65" s="135" t="s">
        <v>2235</v>
      </c>
      <c r="AJ65" s="130" t="s">
        <v>573</v>
      </c>
      <c r="AK65" s="130" t="s">
        <v>948</v>
      </c>
      <c r="AL65" s="130" t="s">
        <v>574</v>
      </c>
      <c r="AM65" s="145" t="s">
        <v>604</v>
      </c>
      <c r="AN65" s="130" t="s">
        <v>573</v>
      </c>
      <c r="AO65" s="130" t="s">
        <v>2176</v>
      </c>
      <c r="AP65" s="134" t="s">
        <v>2129</v>
      </c>
      <c r="AQ65" s="134" t="s">
        <v>605</v>
      </c>
      <c r="AR65" s="130" t="s">
        <v>577</v>
      </c>
      <c r="AS65" s="135" t="s">
        <v>601</v>
      </c>
      <c r="AT65" s="135" t="s">
        <v>606</v>
      </c>
      <c r="AU65" s="135" t="s">
        <v>1660</v>
      </c>
      <c r="AV65" s="130" t="s">
        <v>1676</v>
      </c>
      <c r="AW65" s="137" t="str">
        <f>VLOOKUP($B65,'[2]HR Core - Employee Master Data '!$C:$BB,32,0)</f>
        <v>indirect</v>
      </c>
      <c r="AX65" s="135">
        <v>27</v>
      </c>
      <c r="AY65" s="138" t="s">
        <v>2037</v>
      </c>
      <c r="AZ65" s="138">
        <v>40</v>
      </c>
      <c r="BA65" s="130" t="s">
        <v>1088</v>
      </c>
      <c r="BB65" s="132">
        <v>41722</v>
      </c>
      <c r="BC65" s="132">
        <v>45374</v>
      </c>
      <c r="BD65" s="135" t="s">
        <v>162</v>
      </c>
      <c r="BE65" s="135" t="s">
        <v>162</v>
      </c>
      <c r="BF65" s="130" t="s">
        <v>1224</v>
      </c>
      <c r="BG65" s="130" t="s">
        <v>1118</v>
      </c>
      <c r="BH65" s="140" t="s">
        <v>1148</v>
      </c>
      <c r="BI65" s="132">
        <v>45802</v>
      </c>
      <c r="BJ65" s="135" t="s">
        <v>577</v>
      </c>
      <c r="BK65" s="132" t="s">
        <v>1291</v>
      </c>
      <c r="BL65" s="135" t="s">
        <v>606</v>
      </c>
      <c r="BM65" s="135" t="s">
        <v>1332</v>
      </c>
      <c r="BN65" s="141" t="s">
        <v>1148</v>
      </c>
      <c r="BO65" s="141">
        <v>45802</v>
      </c>
      <c r="BP65" s="135" t="s">
        <v>1385</v>
      </c>
      <c r="BQ65" s="135" t="s">
        <v>1385</v>
      </c>
      <c r="BR65" s="132">
        <f t="shared" si="1"/>
        <v>45802</v>
      </c>
      <c r="BS65" s="132" t="s">
        <v>1796</v>
      </c>
      <c r="BT65" s="132" t="s">
        <v>1881</v>
      </c>
      <c r="BU65" s="135"/>
      <c r="BV65" s="130" t="s">
        <v>592</v>
      </c>
      <c r="BW65" s="135"/>
      <c r="BX65" s="135"/>
      <c r="BY65" s="135"/>
      <c r="BZ65" s="135"/>
      <c r="CA65" s="142">
        <v>45</v>
      </c>
      <c r="CB65" s="135"/>
      <c r="CC65" s="135"/>
      <c r="CD65" s="135"/>
      <c r="CE65" s="135"/>
      <c r="CF65" s="135"/>
      <c r="CG65" s="135" t="s">
        <v>2040</v>
      </c>
      <c r="CH65" s="143" t="s">
        <v>533</v>
      </c>
    </row>
    <row r="66" spans="1:86" ht="15" thickBot="1" x14ac:dyDescent="0.4">
      <c r="A66" s="106">
        <v>65</v>
      </c>
      <c r="B66" s="135" t="s">
        <v>841</v>
      </c>
      <c r="C66" s="130" t="s">
        <v>587</v>
      </c>
      <c r="D66" s="135" t="s">
        <v>671</v>
      </c>
      <c r="E66" s="135"/>
      <c r="F66" s="135" t="s">
        <v>753</v>
      </c>
      <c r="G66" s="132">
        <v>32715</v>
      </c>
      <c r="H66" s="132">
        <v>44357</v>
      </c>
      <c r="I66" s="133">
        <f t="shared" si="0"/>
        <v>44537</v>
      </c>
      <c r="J66" s="134" t="s">
        <v>581</v>
      </c>
      <c r="K66" s="134" t="s">
        <v>874</v>
      </c>
      <c r="L66" s="144" t="s">
        <v>2213</v>
      </c>
      <c r="M66" s="132" t="s">
        <v>944</v>
      </c>
      <c r="N66" s="135"/>
      <c r="O66" s="135"/>
      <c r="P66" s="135"/>
      <c r="Q66" s="135"/>
      <c r="R66" s="135"/>
      <c r="S66" s="147"/>
      <c r="T66" s="135"/>
      <c r="U66" s="135" t="s">
        <v>946</v>
      </c>
      <c r="V66" s="130" t="s">
        <v>1586</v>
      </c>
      <c r="W66" s="130" t="s">
        <v>1545</v>
      </c>
      <c r="X66" s="130" t="str">
        <f t="shared" ref="X66:X67" si="10">RIGHT(W66,13)</f>
        <v>3260333739940</v>
      </c>
      <c r="Y66" s="130"/>
      <c r="Z66" s="130"/>
      <c r="AA66" s="130" t="s">
        <v>592</v>
      </c>
      <c r="AB66" s="135"/>
      <c r="AC66" s="134" t="s">
        <v>812</v>
      </c>
      <c r="AD66" s="134" t="s">
        <v>2191</v>
      </c>
      <c r="AE66" s="135"/>
      <c r="AF66" s="135" t="s">
        <v>594</v>
      </c>
      <c r="AG66" s="134" t="s">
        <v>2119</v>
      </c>
      <c r="AH66" s="135" t="s">
        <v>595</v>
      </c>
      <c r="AI66" s="135" t="s">
        <v>2234</v>
      </c>
      <c r="AJ66" s="139" t="s">
        <v>1528</v>
      </c>
      <c r="AK66" s="130" t="s">
        <v>946</v>
      </c>
      <c r="AL66" s="135" t="s">
        <v>947</v>
      </c>
      <c r="AM66" s="135">
        <v>865</v>
      </c>
      <c r="AN66" s="139" t="s">
        <v>1528</v>
      </c>
      <c r="AO66" s="130" t="s">
        <v>2176</v>
      </c>
      <c r="AP66" s="134" t="s">
        <v>2129</v>
      </c>
      <c r="AQ66" s="134" t="s">
        <v>1534</v>
      </c>
      <c r="AR66" s="135" t="s">
        <v>1612</v>
      </c>
      <c r="AS66" s="135" t="s">
        <v>1536</v>
      </c>
      <c r="AT66" s="135" t="s">
        <v>1537</v>
      </c>
      <c r="AU66" s="135" t="s">
        <v>1662</v>
      </c>
      <c r="AV66" s="130" t="s">
        <v>1684</v>
      </c>
      <c r="AW66" s="137" t="str">
        <f>VLOOKUP($B66,'[2]HR Core - Employee Master Data '!$C:$BB,32,0)</f>
        <v>indirect</v>
      </c>
      <c r="AX66" s="135">
        <v>22</v>
      </c>
      <c r="AY66" s="138" t="s">
        <v>2037</v>
      </c>
      <c r="AZ66" s="138">
        <v>40</v>
      </c>
      <c r="BA66" s="130" t="str">
        <f>VLOOKUP(B66,'[5]All Employees Profile'!$B$9:$AT$38,23,0)</f>
        <v>Y459131</v>
      </c>
      <c r="BB66" s="132">
        <v>44079</v>
      </c>
      <c r="BC66" s="132">
        <v>47622</v>
      </c>
      <c r="BD66" s="135" t="s">
        <v>944</v>
      </c>
      <c r="BE66" s="135" t="s">
        <v>944</v>
      </c>
      <c r="BF66" s="130" t="str">
        <f>VLOOKUP(B66,'[5]All Employees Profile'!$B$8:$AL$38,11,0)</f>
        <v>1061849087</v>
      </c>
      <c r="BG66" s="130" t="str">
        <f>IF(AL66="SA828", "Technical Soluiton Trading LLC","Wika Saudi Arabia LLC")</f>
        <v>Wika Saudi Arabia LLC</v>
      </c>
      <c r="BH66" s="141" t="s">
        <v>1582</v>
      </c>
      <c r="BI66" s="132">
        <v>47829</v>
      </c>
      <c r="BJ66" s="135" t="s">
        <v>944</v>
      </c>
      <c r="BK66" s="130" t="s">
        <v>1593</v>
      </c>
      <c r="BL66" s="135" t="s">
        <v>944</v>
      </c>
      <c r="BM66" s="135"/>
      <c r="BN66" s="141"/>
      <c r="BO66" s="141">
        <f t="shared" ref="BO66:BO67" si="11">+BI66</f>
        <v>47829</v>
      </c>
      <c r="BP66" s="135" t="str">
        <f t="shared" ref="BP66:BP67" si="12">+BK66</f>
        <v>1061849087</v>
      </c>
      <c r="BQ66" s="130" t="str">
        <f t="shared" ref="BQ66:BQ67" si="13">+BP66</f>
        <v>1061849087</v>
      </c>
      <c r="BR66" s="132">
        <f t="shared" si="1"/>
        <v>47829</v>
      </c>
      <c r="BS66" s="132" t="s">
        <v>1796</v>
      </c>
      <c r="BT66" s="132" t="s">
        <v>1882</v>
      </c>
      <c r="BU66" s="135"/>
      <c r="BV66" s="130" t="s">
        <v>592</v>
      </c>
      <c r="BW66" s="135"/>
      <c r="BX66" s="135"/>
      <c r="BY66" s="135"/>
      <c r="BZ66" s="135"/>
      <c r="CA66" s="142">
        <v>34</v>
      </c>
      <c r="CB66" s="135"/>
      <c r="CC66" s="135"/>
      <c r="CD66" s="135"/>
      <c r="CE66" s="135"/>
      <c r="CF66" s="135"/>
      <c r="CG66" s="135" t="s">
        <v>2040</v>
      </c>
      <c r="CH66" s="143" t="s">
        <v>533</v>
      </c>
    </row>
    <row r="67" spans="1:86" ht="15" thickBot="1" x14ac:dyDescent="0.4">
      <c r="A67" s="106">
        <v>66</v>
      </c>
      <c r="B67" s="135" t="s">
        <v>842</v>
      </c>
      <c r="C67" s="130" t="s">
        <v>587</v>
      </c>
      <c r="D67" s="135" t="s">
        <v>672</v>
      </c>
      <c r="E67" s="135"/>
      <c r="F67" s="135" t="s">
        <v>754</v>
      </c>
      <c r="G67" s="132">
        <v>33539</v>
      </c>
      <c r="H67" s="132">
        <v>44228</v>
      </c>
      <c r="I67" s="133">
        <f t="shared" ref="I67:I129" si="14">SUM(H67+180)</f>
        <v>44408</v>
      </c>
      <c r="J67" s="134" t="s">
        <v>581</v>
      </c>
      <c r="K67" s="134" t="s">
        <v>874</v>
      </c>
      <c r="L67" s="130" t="s">
        <v>924</v>
      </c>
      <c r="M67" s="132" t="s">
        <v>162</v>
      </c>
      <c r="N67" s="135"/>
      <c r="O67" s="135"/>
      <c r="P67" s="135"/>
      <c r="Q67" s="135"/>
      <c r="R67" s="135"/>
      <c r="S67" s="147"/>
      <c r="T67" s="135"/>
      <c r="U67" s="135" t="s">
        <v>946</v>
      </c>
      <c r="V67" s="130" t="s">
        <v>1584</v>
      </c>
      <c r="W67" s="130" t="s">
        <v>1546</v>
      </c>
      <c r="X67" s="130" t="str">
        <f t="shared" si="10"/>
        <v>0833071483001</v>
      </c>
      <c r="Y67" s="130"/>
      <c r="Z67" s="130"/>
      <c r="AA67" s="130" t="s">
        <v>592</v>
      </c>
      <c r="AB67" s="135"/>
      <c r="AC67" s="134" t="s">
        <v>812</v>
      </c>
      <c r="AD67" s="134" t="s">
        <v>2191</v>
      </c>
      <c r="AE67" s="135"/>
      <c r="AF67" s="135" t="s">
        <v>594</v>
      </c>
      <c r="AG67" s="134" t="s">
        <v>2119</v>
      </c>
      <c r="AH67" s="135" t="s">
        <v>595</v>
      </c>
      <c r="AI67" s="135" t="s">
        <v>2235</v>
      </c>
      <c r="AJ67" s="139" t="s">
        <v>1528</v>
      </c>
      <c r="AK67" s="130" t="s">
        <v>946</v>
      </c>
      <c r="AL67" s="130" t="s">
        <v>947</v>
      </c>
      <c r="AM67" s="135">
        <v>865</v>
      </c>
      <c r="AN67" s="139" t="s">
        <v>1528</v>
      </c>
      <c r="AO67" s="130" t="s">
        <v>2176</v>
      </c>
      <c r="AP67" s="134" t="s">
        <v>2129</v>
      </c>
      <c r="AQ67" s="134" t="s">
        <v>605</v>
      </c>
      <c r="AR67" s="135" t="s">
        <v>1612</v>
      </c>
      <c r="AS67" s="135" t="s">
        <v>1536</v>
      </c>
      <c r="AT67" s="135" t="s">
        <v>1537</v>
      </c>
      <c r="AU67" s="135" t="s">
        <v>1663</v>
      </c>
      <c r="AV67" s="130" t="s">
        <v>1693</v>
      </c>
      <c r="AW67" s="137" t="str">
        <f>VLOOKUP($B67,'[2]HR Core - Employee Master Data '!$C:$BB,32,0)</f>
        <v>indirect</v>
      </c>
      <c r="AX67" s="135">
        <v>27</v>
      </c>
      <c r="AY67" s="138" t="s">
        <v>2037</v>
      </c>
      <c r="AZ67" s="138">
        <v>40</v>
      </c>
      <c r="BA67" s="130" t="str">
        <f>VLOOKUP(B67,'[5]All Employees Profile'!$B$9:$AT$38,23,0)</f>
        <v>U0453980</v>
      </c>
      <c r="BB67" s="132">
        <v>43865</v>
      </c>
      <c r="BC67" s="132">
        <v>47517</v>
      </c>
      <c r="BD67" s="135" t="s">
        <v>944</v>
      </c>
      <c r="BE67" s="135" t="s">
        <v>162</v>
      </c>
      <c r="BF67" s="130" t="str">
        <f>VLOOKUP(B67,'[5]All Employees Profile'!$B$8:$AL$38,11,0)</f>
        <v>2509318941</v>
      </c>
      <c r="BG67" s="130" t="str">
        <f>IF(AL67="SA828", "Technical Soluiton Trading LLC","Wika Saudi Arabia LLC")</f>
        <v>Wika Saudi Arabia LLC</v>
      </c>
      <c r="BH67" s="141" t="s">
        <v>1582</v>
      </c>
      <c r="BI67" s="132">
        <v>45364</v>
      </c>
      <c r="BJ67" s="135" t="s">
        <v>944</v>
      </c>
      <c r="BK67" s="130" t="s">
        <v>1594</v>
      </c>
      <c r="BL67" s="135" t="s">
        <v>944</v>
      </c>
      <c r="BM67" s="135"/>
      <c r="BN67" s="141"/>
      <c r="BO67" s="141">
        <f t="shared" si="11"/>
        <v>45364</v>
      </c>
      <c r="BP67" s="135" t="str">
        <f t="shared" si="12"/>
        <v>2509318941</v>
      </c>
      <c r="BQ67" s="130" t="str">
        <f t="shared" si="13"/>
        <v>2509318941</v>
      </c>
      <c r="BR67" s="132">
        <f t="shared" ref="BR67:BR99" si="15">+BI67</f>
        <v>45364</v>
      </c>
      <c r="BS67" s="132" t="s">
        <v>1795</v>
      </c>
      <c r="BT67" s="132" t="s">
        <v>1883</v>
      </c>
      <c r="BU67" s="135"/>
      <c r="BV67" s="130" t="s">
        <v>592</v>
      </c>
      <c r="BW67" s="135"/>
      <c r="BX67" s="135"/>
      <c r="BY67" s="135"/>
      <c r="BZ67" s="135"/>
      <c r="CA67" s="142">
        <v>32</v>
      </c>
      <c r="CB67" s="135"/>
      <c r="CC67" s="135"/>
      <c r="CD67" s="135"/>
      <c r="CE67" s="135"/>
      <c r="CF67" s="135"/>
      <c r="CG67" s="135" t="s">
        <v>2040</v>
      </c>
      <c r="CH67" s="143" t="s">
        <v>533</v>
      </c>
    </row>
    <row r="68" spans="1:86" ht="15" thickBot="1" x14ac:dyDescent="0.4">
      <c r="A68" s="106">
        <v>67</v>
      </c>
      <c r="B68" s="135" t="s">
        <v>843</v>
      </c>
      <c r="C68" s="130" t="s">
        <v>587</v>
      </c>
      <c r="D68" s="135" t="s">
        <v>673</v>
      </c>
      <c r="E68" s="135"/>
      <c r="F68" s="135" t="s">
        <v>755</v>
      </c>
      <c r="G68" s="132">
        <v>33555</v>
      </c>
      <c r="H68" s="132">
        <v>43105</v>
      </c>
      <c r="I68" s="133">
        <f t="shared" si="14"/>
        <v>43285</v>
      </c>
      <c r="J68" s="134" t="s">
        <v>581</v>
      </c>
      <c r="K68" s="134" t="s">
        <v>874</v>
      </c>
      <c r="L68" s="130" t="s">
        <v>925</v>
      </c>
      <c r="M68" s="132" t="s">
        <v>162</v>
      </c>
      <c r="N68" s="135"/>
      <c r="O68" s="135"/>
      <c r="P68" s="135"/>
      <c r="Q68" s="135"/>
      <c r="R68" s="135"/>
      <c r="S68" s="147"/>
      <c r="T68" s="135"/>
      <c r="U68" s="135" t="s">
        <v>946</v>
      </c>
      <c r="V68" s="130" t="s">
        <v>1584</v>
      </c>
      <c r="W68" s="130" t="s">
        <v>1588</v>
      </c>
      <c r="X68" s="130"/>
      <c r="Y68" s="130"/>
      <c r="Z68" s="130"/>
      <c r="AA68" s="130" t="s">
        <v>592</v>
      </c>
      <c r="AB68" s="135"/>
      <c r="AC68" s="134" t="s">
        <v>812</v>
      </c>
      <c r="AD68" s="134" t="s">
        <v>2191</v>
      </c>
      <c r="AE68" s="135"/>
      <c r="AF68" s="135" t="s">
        <v>594</v>
      </c>
      <c r="AG68" s="134" t="s">
        <v>2119</v>
      </c>
      <c r="AH68" s="135" t="s">
        <v>595</v>
      </c>
      <c r="AI68" s="135" t="s">
        <v>2234</v>
      </c>
      <c r="AJ68" s="130" t="s">
        <v>573</v>
      </c>
      <c r="AK68" s="130" t="s">
        <v>948</v>
      </c>
      <c r="AL68" s="130" t="s">
        <v>574</v>
      </c>
      <c r="AM68" s="145" t="s">
        <v>604</v>
      </c>
      <c r="AN68" s="130" t="s">
        <v>573</v>
      </c>
      <c r="AO68" s="130" t="s">
        <v>2176</v>
      </c>
      <c r="AP68" s="134" t="s">
        <v>2129</v>
      </c>
      <c r="AQ68" s="134" t="s">
        <v>605</v>
      </c>
      <c r="AR68" s="130" t="s">
        <v>577</v>
      </c>
      <c r="AS68" s="135" t="s">
        <v>1536</v>
      </c>
      <c r="AT68" s="135" t="s">
        <v>606</v>
      </c>
      <c r="AU68" s="135" t="s">
        <v>2186</v>
      </c>
      <c r="AV68" s="130" t="s">
        <v>1693</v>
      </c>
      <c r="AW68" s="137" t="str">
        <f>VLOOKUP($B68,'[2]HR Core - Employee Master Data '!$C:$BB,32,0)</f>
        <v>indirect</v>
      </c>
      <c r="AX68" s="135">
        <v>27</v>
      </c>
      <c r="AY68" s="138" t="s">
        <v>2037</v>
      </c>
      <c r="AZ68" s="138">
        <v>40</v>
      </c>
      <c r="BA68" s="130"/>
      <c r="BB68" s="132"/>
      <c r="BC68" s="132"/>
      <c r="BD68" s="135" t="s">
        <v>162</v>
      </c>
      <c r="BE68" s="135" t="s">
        <v>162</v>
      </c>
      <c r="BF68" s="130"/>
      <c r="BG68" s="130"/>
      <c r="BH68" s="140"/>
      <c r="BI68" s="132"/>
      <c r="BJ68" s="135" t="s">
        <v>944</v>
      </c>
      <c r="BK68" s="130"/>
      <c r="BL68" s="135"/>
      <c r="BM68" s="135"/>
      <c r="BN68" s="141"/>
      <c r="BO68" s="141">
        <v>45173</v>
      </c>
      <c r="BP68" s="135" t="e">
        <v>#N/A</v>
      </c>
      <c r="BQ68" s="135" t="e">
        <v>#N/A</v>
      </c>
      <c r="BR68" s="132">
        <f t="shared" si="15"/>
        <v>0</v>
      </c>
      <c r="BS68" s="132" t="s">
        <v>1795</v>
      </c>
      <c r="BT68" s="132" t="s">
        <v>1884</v>
      </c>
      <c r="BU68" s="135"/>
      <c r="BV68" s="130" t="s">
        <v>592</v>
      </c>
      <c r="BW68" s="135"/>
      <c r="BX68" s="135"/>
      <c r="BY68" s="135"/>
      <c r="BZ68" s="135"/>
      <c r="CA68" s="142">
        <v>32</v>
      </c>
      <c r="CB68" s="135"/>
      <c r="CC68" s="135"/>
      <c r="CD68" s="135"/>
      <c r="CE68" s="135"/>
      <c r="CF68" s="135"/>
      <c r="CG68" s="135" t="s">
        <v>2040</v>
      </c>
      <c r="CH68" s="143" t="s">
        <v>533</v>
      </c>
    </row>
    <row r="69" spans="1:86" ht="15" thickBot="1" x14ac:dyDescent="0.4">
      <c r="A69" s="106">
        <v>68</v>
      </c>
      <c r="B69" s="135" t="s">
        <v>844</v>
      </c>
      <c r="C69" s="130" t="s">
        <v>873</v>
      </c>
      <c r="D69" s="135" t="s">
        <v>674</v>
      </c>
      <c r="E69" s="135"/>
      <c r="F69" s="135" t="s">
        <v>756</v>
      </c>
      <c r="G69" s="132">
        <v>34662</v>
      </c>
      <c r="H69" s="132">
        <v>43625</v>
      </c>
      <c r="I69" s="133">
        <f t="shared" si="14"/>
        <v>43805</v>
      </c>
      <c r="J69" s="134" t="s">
        <v>581</v>
      </c>
      <c r="K69" s="134" t="s">
        <v>875</v>
      </c>
      <c r="L69" s="148" t="s">
        <v>1026</v>
      </c>
      <c r="M69" s="132" t="s">
        <v>944</v>
      </c>
      <c r="N69" s="135"/>
      <c r="O69" s="135"/>
      <c r="P69" s="135"/>
      <c r="Q69" s="135"/>
      <c r="R69" s="135"/>
      <c r="S69" s="147"/>
      <c r="T69" s="135"/>
      <c r="U69" s="135" t="s">
        <v>946</v>
      </c>
      <c r="V69" s="130" t="s">
        <v>1584</v>
      </c>
      <c r="W69" s="130" t="s">
        <v>1547</v>
      </c>
      <c r="X69" s="130" t="str">
        <f>RIGHT(W69,13)</f>
        <v>0059539387001</v>
      </c>
      <c r="Y69" s="130"/>
      <c r="Z69" s="130"/>
      <c r="AA69" s="130" t="s">
        <v>592</v>
      </c>
      <c r="AB69" s="135"/>
      <c r="AC69" s="134" t="s">
        <v>812</v>
      </c>
      <c r="AD69" s="134" t="s">
        <v>2191</v>
      </c>
      <c r="AE69" s="135"/>
      <c r="AF69" s="135" t="s">
        <v>594</v>
      </c>
      <c r="AG69" s="134" t="s">
        <v>2119</v>
      </c>
      <c r="AH69" s="135" t="s">
        <v>595</v>
      </c>
      <c r="AI69" s="135" t="s">
        <v>2234</v>
      </c>
      <c r="AJ69" s="139" t="s">
        <v>1528</v>
      </c>
      <c r="AK69" s="130" t="s">
        <v>946</v>
      </c>
      <c r="AL69" s="135" t="s">
        <v>947</v>
      </c>
      <c r="AM69" s="135">
        <v>865</v>
      </c>
      <c r="AN69" s="139" t="s">
        <v>1528</v>
      </c>
      <c r="AO69" s="130" t="s">
        <v>2176</v>
      </c>
      <c r="AP69" s="134" t="s">
        <v>2129</v>
      </c>
      <c r="AQ69" s="134" t="s">
        <v>605</v>
      </c>
      <c r="AR69" s="135" t="s">
        <v>1612</v>
      </c>
      <c r="AS69" s="135" t="s">
        <v>1536</v>
      </c>
      <c r="AT69" s="135" t="s">
        <v>1537</v>
      </c>
      <c r="AU69" s="135" t="s">
        <v>1662</v>
      </c>
      <c r="AV69" s="130" t="s">
        <v>1693</v>
      </c>
      <c r="AW69" s="137" t="str">
        <f>VLOOKUP($B69,'[2]HR Core - Employee Master Data '!$C:$BB,32,0)</f>
        <v>indirect</v>
      </c>
      <c r="AX69" s="135">
        <v>23</v>
      </c>
      <c r="AY69" s="138" t="s">
        <v>2037</v>
      </c>
      <c r="AZ69" s="138">
        <v>40</v>
      </c>
      <c r="BA69" s="130" t="str">
        <f>VLOOKUP(B69,'[5]All Employees Profile'!$B$9:$AT$38,23,0)</f>
        <v>U461388</v>
      </c>
      <c r="BB69" s="132">
        <v>42926</v>
      </c>
      <c r="BC69" s="132">
        <v>46470</v>
      </c>
      <c r="BD69" s="135" t="s">
        <v>944</v>
      </c>
      <c r="BE69" s="135" t="s">
        <v>944</v>
      </c>
      <c r="BF69" s="130" t="str">
        <f>VLOOKUP(B69,'[5]All Employees Profile'!$B$8:$AL$38,11,0)</f>
        <v>1084089638</v>
      </c>
      <c r="BG69" s="130" t="str">
        <f>IF(AL69="SA828", "Technical Soluiton Trading LLC","Wika Saudi Arabia LLC")</f>
        <v>Wika Saudi Arabia LLC</v>
      </c>
      <c r="BH69" s="141" t="s">
        <v>1582</v>
      </c>
      <c r="BI69" s="132">
        <v>46002</v>
      </c>
      <c r="BJ69" s="135" t="s">
        <v>944</v>
      </c>
      <c r="BK69" s="130" t="s">
        <v>1595</v>
      </c>
      <c r="BL69" s="135" t="s">
        <v>944</v>
      </c>
      <c r="BM69" s="135"/>
      <c r="BN69" s="141"/>
      <c r="BO69" s="141">
        <f>+BI69</f>
        <v>46002</v>
      </c>
      <c r="BP69" s="135" t="str">
        <f>+BK69</f>
        <v>1084089638</v>
      </c>
      <c r="BQ69" s="130" t="str">
        <f>+BP69</f>
        <v>1084089638</v>
      </c>
      <c r="BR69" s="132">
        <f t="shared" si="15"/>
        <v>46002</v>
      </c>
      <c r="BS69" s="132" t="s">
        <v>1796</v>
      </c>
      <c r="BT69" s="132" t="s">
        <v>1885</v>
      </c>
      <c r="BU69" s="135"/>
      <c r="BV69" s="130" t="s">
        <v>592</v>
      </c>
      <c r="BW69" s="135"/>
      <c r="BX69" s="135"/>
      <c r="BY69" s="135"/>
      <c r="BZ69" s="135"/>
      <c r="CA69" s="142">
        <v>29</v>
      </c>
      <c r="CB69" s="135"/>
      <c r="CC69" s="135"/>
      <c r="CD69" s="135"/>
      <c r="CE69" s="135"/>
      <c r="CF69" s="135"/>
      <c r="CG69" s="135" t="s">
        <v>2040</v>
      </c>
      <c r="CH69" s="143" t="s">
        <v>533</v>
      </c>
    </row>
    <row r="70" spans="1:86" ht="15" thickBot="1" x14ac:dyDescent="0.4">
      <c r="A70" s="106">
        <v>69</v>
      </c>
      <c r="B70" s="135" t="s">
        <v>845</v>
      </c>
      <c r="C70" s="130" t="s">
        <v>2026</v>
      </c>
      <c r="D70" s="135" t="s">
        <v>675</v>
      </c>
      <c r="E70" s="135"/>
      <c r="F70" s="135" t="s">
        <v>757</v>
      </c>
      <c r="G70" s="132">
        <v>33778</v>
      </c>
      <c r="H70" s="132">
        <v>43327</v>
      </c>
      <c r="I70" s="133">
        <f t="shared" si="14"/>
        <v>43507</v>
      </c>
      <c r="J70" s="134" t="s">
        <v>581</v>
      </c>
      <c r="K70" s="134" t="s">
        <v>875</v>
      </c>
      <c r="L70" s="130" t="s">
        <v>926</v>
      </c>
      <c r="M70" s="132" t="s">
        <v>162</v>
      </c>
      <c r="N70" s="135"/>
      <c r="O70" s="135"/>
      <c r="P70" s="135"/>
      <c r="Q70" s="135"/>
      <c r="R70" s="135"/>
      <c r="S70" s="136" t="s">
        <v>1002</v>
      </c>
      <c r="T70" s="135"/>
      <c r="U70" s="135" t="s">
        <v>948</v>
      </c>
      <c r="V70" s="130" t="s">
        <v>1409</v>
      </c>
      <c r="W70" s="130" t="s">
        <v>1511</v>
      </c>
      <c r="X70" s="130" t="s">
        <v>1456</v>
      </c>
      <c r="Y70" s="130" t="s">
        <v>1560</v>
      </c>
      <c r="Z70" s="130" t="s">
        <v>1579</v>
      </c>
      <c r="AA70" s="130" t="s">
        <v>592</v>
      </c>
      <c r="AB70" s="135"/>
      <c r="AC70" s="134" t="s">
        <v>809</v>
      </c>
      <c r="AD70" s="134" t="s">
        <v>2197</v>
      </c>
      <c r="AE70" s="135"/>
      <c r="AF70" s="135" t="s">
        <v>594</v>
      </c>
      <c r="AG70" s="134" t="s">
        <v>2119</v>
      </c>
      <c r="AH70" s="135" t="s">
        <v>595</v>
      </c>
      <c r="AI70" s="135" t="s">
        <v>2234</v>
      </c>
      <c r="AJ70" s="130" t="s">
        <v>573</v>
      </c>
      <c r="AK70" s="130" t="s">
        <v>948</v>
      </c>
      <c r="AL70" s="130" t="s">
        <v>574</v>
      </c>
      <c r="AM70" s="145" t="s">
        <v>604</v>
      </c>
      <c r="AN70" s="130" t="s">
        <v>573</v>
      </c>
      <c r="AO70" s="130" t="s">
        <v>602</v>
      </c>
      <c r="AP70" s="134" t="s">
        <v>2126</v>
      </c>
      <c r="AQ70" s="134" t="s">
        <v>605</v>
      </c>
      <c r="AR70" s="130" t="s">
        <v>577</v>
      </c>
      <c r="AS70" s="135" t="s">
        <v>601</v>
      </c>
      <c r="AT70" s="135" t="s">
        <v>606</v>
      </c>
      <c r="AU70" s="135" t="s">
        <v>1646</v>
      </c>
      <c r="AV70" s="130" t="s">
        <v>1691</v>
      </c>
      <c r="AW70" s="137" t="str">
        <f>VLOOKUP($B70,'[2]HR Core - Employee Master Data '!$C:$BB,32,0)</f>
        <v>indirect</v>
      </c>
      <c r="AX70" s="135">
        <v>24</v>
      </c>
      <c r="AY70" s="138" t="s">
        <v>2037</v>
      </c>
      <c r="AZ70" s="138">
        <v>40</v>
      </c>
      <c r="BA70" s="130" t="s">
        <v>1089</v>
      </c>
      <c r="BB70" s="132">
        <v>42405</v>
      </c>
      <c r="BC70" s="132">
        <v>46057</v>
      </c>
      <c r="BD70" s="135" t="s">
        <v>162</v>
      </c>
      <c r="BE70" s="135" t="s">
        <v>162</v>
      </c>
      <c r="BF70" s="130" t="s">
        <v>1225</v>
      </c>
      <c r="BG70" s="130" t="s">
        <v>1118</v>
      </c>
      <c r="BH70" s="140" t="s">
        <v>1149</v>
      </c>
      <c r="BI70" s="132">
        <v>45571</v>
      </c>
      <c r="BJ70" s="135" t="s">
        <v>577</v>
      </c>
      <c r="BK70" s="132" t="s">
        <v>1292</v>
      </c>
      <c r="BL70" s="135" t="s">
        <v>606</v>
      </c>
      <c r="BM70" s="135" t="s">
        <v>1309</v>
      </c>
      <c r="BN70" s="141" t="s">
        <v>1149</v>
      </c>
      <c r="BO70" s="141" t="s">
        <v>1178</v>
      </c>
      <c r="BP70" s="135" t="s">
        <v>1386</v>
      </c>
      <c r="BQ70" s="135" t="s">
        <v>1386</v>
      </c>
      <c r="BR70" s="132">
        <f t="shared" si="15"/>
        <v>45571</v>
      </c>
      <c r="BS70" s="132" t="s">
        <v>1795</v>
      </c>
      <c r="BT70" s="132" t="s">
        <v>1886</v>
      </c>
      <c r="BU70" s="135"/>
      <c r="BV70" s="130" t="s">
        <v>592</v>
      </c>
      <c r="BW70" s="135"/>
      <c r="BX70" s="135"/>
      <c r="BY70" s="135"/>
      <c r="BZ70" s="135"/>
      <c r="CA70" s="142">
        <v>31</v>
      </c>
      <c r="CB70" s="135"/>
      <c r="CC70" s="135"/>
      <c r="CD70" s="135"/>
      <c r="CE70" s="135"/>
      <c r="CF70" s="135"/>
      <c r="CG70" s="135" t="s">
        <v>2040</v>
      </c>
      <c r="CH70" s="143" t="s">
        <v>533</v>
      </c>
    </row>
    <row r="71" spans="1:86" ht="15" thickBot="1" x14ac:dyDescent="0.4">
      <c r="A71" s="106">
        <v>70</v>
      </c>
      <c r="B71" s="135" t="s">
        <v>846</v>
      </c>
      <c r="C71" s="130" t="s">
        <v>587</v>
      </c>
      <c r="D71" s="135" t="s">
        <v>676</v>
      </c>
      <c r="E71" s="135"/>
      <c r="F71" s="135" t="s">
        <v>709</v>
      </c>
      <c r="G71" s="132">
        <v>29754</v>
      </c>
      <c r="H71" s="132">
        <v>41624</v>
      </c>
      <c r="I71" s="133">
        <f t="shared" si="14"/>
        <v>41804</v>
      </c>
      <c r="J71" s="134" t="s">
        <v>581</v>
      </c>
      <c r="K71" s="134" t="s">
        <v>874</v>
      </c>
      <c r="L71" s="130" t="s">
        <v>927</v>
      </c>
      <c r="M71" s="132" t="s">
        <v>162</v>
      </c>
      <c r="N71" s="135"/>
      <c r="O71" s="135"/>
      <c r="P71" s="135"/>
      <c r="Q71" s="135"/>
      <c r="R71" s="135"/>
      <c r="S71" s="136" t="s">
        <v>1003</v>
      </c>
      <c r="T71" s="135"/>
      <c r="U71" s="135" t="s">
        <v>948</v>
      </c>
      <c r="V71" s="130" t="s">
        <v>1405</v>
      </c>
      <c r="W71" s="130" t="s">
        <v>1512</v>
      </c>
      <c r="X71" s="130" t="s">
        <v>1457</v>
      </c>
      <c r="Y71" s="130" t="s">
        <v>1559</v>
      </c>
      <c r="Z71" s="130" t="s">
        <v>1580</v>
      </c>
      <c r="AA71" s="130" t="s">
        <v>592</v>
      </c>
      <c r="AB71" s="135"/>
      <c r="AC71" s="134" t="s">
        <v>809</v>
      </c>
      <c r="AD71" s="134" t="s">
        <v>2197</v>
      </c>
      <c r="AE71" s="135"/>
      <c r="AF71" s="135" t="s">
        <v>594</v>
      </c>
      <c r="AG71" s="134" t="s">
        <v>2119</v>
      </c>
      <c r="AH71" s="135" t="s">
        <v>595</v>
      </c>
      <c r="AI71" s="135" t="s">
        <v>2235</v>
      </c>
      <c r="AJ71" s="130" t="s">
        <v>573</v>
      </c>
      <c r="AK71" s="130" t="s">
        <v>948</v>
      </c>
      <c r="AL71" s="130" t="s">
        <v>574</v>
      </c>
      <c r="AM71" s="145" t="s">
        <v>604</v>
      </c>
      <c r="AN71" s="130" t="s">
        <v>573</v>
      </c>
      <c r="AO71" s="130" t="s">
        <v>602</v>
      </c>
      <c r="AP71" s="134" t="s">
        <v>2126</v>
      </c>
      <c r="AQ71" s="134" t="s">
        <v>1533</v>
      </c>
      <c r="AR71" s="130" t="s">
        <v>577</v>
      </c>
      <c r="AS71" s="135" t="s">
        <v>601</v>
      </c>
      <c r="AT71" s="135" t="s">
        <v>606</v>
      </c>
      <c r="AU71" s="135" t="s">
        <v>1646</v>
      </c>
      <c r="AV71" s="130" t="s">
        <v>1691</v>
      </c>
      <c r="AW71" s="137" t="str">
        <f>VLOOKUP($B71,'[2]HR Core - Employee Master Data '!$C:$BB,32,0)</f>
        <v>indirect</v>
      </c>
      <c r="AX71" s="135">
        <v>27</v>
      </c>
      <c r="AY71" s="138" t="s">
        <v>2037</v>
      </c>
      <c r="AZ71" s="138">
        <v>40</v>
      </c>
      <c r="BA71" s="130" t="s">
        <v>1090</v>
      </c>
      <c r="BB71" s="132">
        <v>43664</v>
      </c>
      <c r="BC71" s="132">
        <v>47316</v>
      </c>
      <c r="BD71" s="135" t="s">
        <v>1110</v>
      </c>
      <c r="BE71" s="135" t="s">
        <v>162</v>
      </c>
      <c r="BF71" s="130" t="s">
        <v>1226</v>
      </c>
      <c r="BG71" s="130" t="s">
        <v>1118</v>
      </c>
      <c r="BH71" s="140" t="s">
        <v>1150</v>
      </c>
      <c r="BI71" s="132">
        <v>45864</v>
      </c>
      <c r="BJ71" s="135" t="s">
        <v>577</v>
      </c>
      <c r="BK71" s="132" t="s">
        <v>1293</v>
      </c>
      <c r="BL71" s="135" t="s">
        <v>606</v>
      </c>
      <c r="BM71" s="135" t="s">
        <v>1309</v>
      </c>
      <c r="BN71" s="141" t="s">
        <v>1150</v>
      </c>
      <c r="BO71" s="141">
        <v>45864</v>
      </c>
      <c r="BP71" s="135" t="s">
        <v>1387</v>
      </c>
      <c r="BQ71" s="135" t="s">
        <v>1387</v>
      </c>
      <c r="BR71" s="132">
        <f t="shared" si="15"/>
        <v>45864</v>
      </c>
      <c r="BS71" s="132" t="s">
        <v>1796</v>
      </c>
      <c r="BT71" s="132" t="s">
        <v>1887</v>
      </c>
      <c r="BU71" s="135"/>
      <c r="BV71" s="130" t="s">
        <v>592</v>
      </c>
      <c r="BW71" s="135"/>
      <c r="BX71" s="135"/>
      <c r="BY71" s="135"/>
      <c r="BZ71" s="135"/>
      <c r="CA71" s="142">
        <v>42</v>
      </c>
      <c r="CB71" s="135"/>
      <c r="CC71" s="135"/>
      <c r="CD71" s="135"/>
      <c r="CE71" s="135"/>
      <c r="CF71" s="135"/>
      <c r="CG71" s="135" t="s">
        <v>2040</v>
      </c>
      <c r="CH71" s="143" t="s">
        <v>533</v>
      </c>
    </row>
    <row r="72" spans="1:86" ht="15" thickBot="1" x14ac:dyDescent="0.4">
      <c r="A72" s="106">
        <v>71</v>
      </c>
      <c r="B72" s="135" t="s">
        <v>847</v>
      </c>
      <c r="C72" s="130" t="s">
        <v>587</v>
      </c>
      <c r="D72" s="135" t="s">
        <v>677</v>
      </c>
      <c r="E72" s="135"/>
      <c r="F72" s="135" t="s">
        <v>619</v>
      </c>
      <c r="G72" s="132">
        <v>31841</v>
      </c>
      <c r="H72" s="132">
        <v>42186</v>
      </c>
      <c r="I72" s="133">
        <f t="shared" si="14"/>
        <v>42366</v>
      </c>
      <c r="J72" s="134" t="s">
        <v>581</v>
      </c>
      <c r="K72" s="134" t="s">
        <v>874</v>
      </c>
      <c r="L72" s="130" t="s">
        <v>928</v>
      </c>
      <c r="M72" s="132" t="s">
        <v>162</v>
      </c>
      <c r="N72" s="135"/>
      <c r="O72" s="135"/>
      <c r="P72" s="135"/>
      <c r="Q72" s="135"/>
      <c r="R72" s="135"/>
      <c r="S72" s="136" t="s">
        <v>1004</v>
      </c>
      <c r="T72" s="135"/>
      <c r="U72" s="135" t="s">
        <v>948</v>
      </c>
      <c r="V72" s="130" t="s">
        <v>1405</v>
      </c>
      <c r="W72" s="130" t="s">
        <v>1513</v>
      </c>
      <c r="X72" s="130" t="s">
        <v>1458</v>
      </c>
      <c r="Y72" s="130" t="s">
        <v>1559</v>
      </c>
      <c r="Z72" s="130" t="s">
        <v>1574</v>
      </c>
      <c r="AA72" s="130" t="s">
        <v>592</v>
      </c>
      <c r="AB72" s="135"/>
      <c r="AC72" s="134" t="s">
        <v>809</v>
      </c>
      <c r="AD72" s="134" t="s">
        <v>2197</v>
      </c>
      <c r="AE72" s="135"/>
      <c r="AF72" s="135" t="s">
        <v>594</v>
      </c>
      <c r="AG72" s="134" t="s">
        <v>2119</v>
      </c>
      <c r="AH72" s="135" t="s">
        <v>595</v>
      </c>
      <c r="AI72" s="135" t="s">
        <v>2234</v>
      </c>
      <c r="AJ72" s="130" t="s">
        <v>573</v>
      </c>
      <c r="AK72" s="130" t="s">
        <v>948</v>
      </c>
      <c r="AL72" s="130" t="s">
        <v>574</v>
      </c>
      <c r="AM72" s="145" t="s">
        <v>604</v>
      </c>
      <c r="AN72" s="130" t="s">
        <v>573</v>
      </c>
      <c r="AO72" s="130" t="s">
        <v>602</v>
      </c>
      <c r="AP72" s="134" t="s">
        <v>2126</v>
      </c>
      <c r="AQ72" s="134" t="s">
        <v>1533</v>
      </c>
      <c r="AR72" s="130" t="s">
        <v>577</v>
      </c>
      <c r="AS72" s="135" t="s">
        <v>601</v>
      </c>
      <c r="AT72" s="135" t="s">
        <v>606</v>
      </c>
      <c r="AU72" s="135" t="s">
        <v>1646</v>
      </c>
      <c r="AV72" s="130" t="s">
        <v>1691</v>
      </c>
      <c r="AW72" s="137" t="str">
        <f>VLOOKUP($B72,'[2]HR Core - Employee Master Data '!$C:$BB,32,0)</f>
        <v>indirect</v>
      </c>
      <c r="AX72" s="135">
        <v>27</v>
      </c>
      <c r="AY72" s="138" t="s">
        <v>2037</v>
      </c>
      <c r="AZ72" s="138">
        <v>40</v>
      </c>
      <c r="BA72" s="130" t="s">
        <v>1091</v>
      </c>
      <c r="BB72" s="132">
        <v>42968</v>
      </c>
      <c r="BC72" s="132">
        <v>46619</v>
      </c>
      <c r="BD72" s="135" t="s">
        <v>1115</v>
      </c>
      <c r="BE72" s="135" t="s">
        <v>162</v>
      </c>
      <c r="BF72" s="130" t="s">
        <v>1227</v>
      </c>
      <c r="BG72" s="130" t="s">
        <v>1118</v>
      </c>
      <c r="BH72" s="140" t="s">
        <v>1151</v>
      </c>
      <c r="BI72" s="132">
        <v>45403</v>
      </c>
      <c r="BJ72" s="135" t="s">
        <v>577</v>
      </c>
      <c r="BK72" s="132" t="s">
        <v>1294</v>
      </c>
      <c r="BL72" s="135" t="s">
        <v>606</v>
      </c>
      <c r="BM72" s="135" t="s">
        <v>1335</v>
      </c>
      <c r="BN72" s="141" t="s">
        <v>1151</v>
      </c>
      <c r="BO72" s="141">
        <v>45403</v>
      </c>
      <c r="BP72" s="135" t="s">
        <v>1388</v>
      </c>
      <c r="BQ72" s="135" t="s">
        <v>1388</v>
      </c>
      <c r="BR72" s="132">
        <f t="shared" si="15"/>
        <v>45403</v>
      </c>
      <c r="BS72" s="132" t="s">
        <v>1795</v>
      </c>
      <c r="BT72" s="132" t="s">
        <v>1888</v>
      </c>
      <c r="BU72" s="135"/>
      <c r="BV72" s="130" t="s">
        <v>592</v>
      </c>
      <c r="BW72" s="135"/>
      <c r="BX72" s="135"/>
      <c r="BY72" s="135"/>
      <c r="BZ72" s="135"/>
      <c r="CA72" s="142">
        <v>36</v>
      </c>
      <c r="CB72" s="135"/>
      <c r="CC72" s="135"/>
      <c r="CD72" s="135"/>
      <c r="CE72" s="135"/>
      <c r="CF72" s="135"/>
      <c r="CG72" s="135" t="s">
        <v>2040</v>
      </c>
      <c r="CH72" s="143" t="s">
        <v>533</v>
      </c>
    </row>
    <row r="73" spans="1:86" ht="15" thickBot="1" x14ac:dyDescent="0.4">
      <c r="A73" s="106">
        <v>72</v>
      </c>
      <c r="B73" s="135" t="s">
        <v>848</v>
      </c>
      <c r="C73" s="130" t="s">
        <v>587</v>
      </c>
      <c r="D73" s="135" t="s">
        <v>678</v>
      </c>
      <c r="E73" s="135"/>
      <c r="F73" s="135" t="s">
        <v>758</v>
      </c>
      <c r="G73" s="132">
        <v>31473</v>
      </c>
      <c r="H73" s="132">
        <v>44228</v>
      </c>
      <c r="I73" s="133">
        <f t="shared" si="14"/>
        <v>44408</v>
      </c>
      <c r="J73" s="134" t="s">
        <v>581</v>
      </c>
      <c r="K73" s="134" t="s">
        <v>874</v>
      </c>
      <c r="L73" s="148" t="s">
        <v>1027</v>
      </c>
      <c r="M73" s="132" t="s">
        <v>162</v>
      </c>
      <c r="N73" s="135"/>
      <c r="O73" s="135"/>
      <c r="P73" s="135"/>
      <c r="Q73" s="135"/>
      <c r="R73" s="135"/>
      <c r="S73" s="147"/>
      <c r="T73" s="135"/>
      <c r="U73" s="135" t="s">
        <v>946</v>
      </c>
      <c r="V73" s="130" t="s">
        <v>1584</v>
      </c>
      <c r="W73" s="130" t="s">
        <v>1548</v>
      </c>
      <c r="X73" s="130" t="str">
        <f t="shared" ref="X73:X74" si="16">RIGHT(W73,13)</f>
        <v>242281400001 </v>
      </c>
      <c r="Y73" s="130"/>
      <c r="Z73" s="130"/>
      <c r="AA73" s="130" t="s">
        <v>592</v>
      </c>
      <c r="AB73" s="135"/>
      <c r="AC73" s="134" t="s">
        <v>809</v>
      </c>
      <c r="AD73" s="134" t="s">
        <v>2197</v>
      </c>
      <c r="AE73" s="135"/>
      <c r="AF73" s="135" t="s">
        <v>594</v>
      </c>
      <c r="AG73" s="134" t="s">
        <v>2119</v>
      </c>
      <c r="AH73" s="135" t="s">
        <v>595</v>
      </c>
      <c r="AI73" s="135" t="s">
        <v>2234</v>
      </c>
      <c r="AJ73" s="139" t="s">
        <v>1528</v>
      </c>
      <c r="AK73" s="130" t="s">
        <v>946</v>
      </c>
      <c r="AL73" s="130" t="s">
        <v>947</v>
      </c>
      <c r="AM73" s="135">
        <v>865</v>
      </c>
      <c r="AN73" s="139" t="s">
        <v>1528</v>
      </c>
      <c r="AO73" s="130" t="s">
        <v>602</v>
      </c>
      <c r="AP73" s="134" t="s">
        <v>2126</v>
      </c>
      <c r="AQ73" s="134" t="s">
        <v>1533</v>
      </c>
      <c r="AR73" s="135" t="s">
        <v>1612</v>
      </c>
      <c r="AS73" s="135" t="s">
        <v>1536</v>
      </c>
      <c r="AT73" s="135" t="s">
        <v>1537</v>
      </c>
      <c r="AU73" s="135" t="s">
        <v>1664</v>
      </c>
      <c r="AV73" s="130" t="s">
        <v>1691</v>
      </c>
      <c r="AW73" s="137" t="str">
        <f>VLOOKUP($B73,'[2]HR Core - Employee Master Data '!$C:$BB,32,0)</f>
        <v>indirect</v>
      </c>
      <c r="AX73" s="135">
        <v>27</v>
      </c>
      <c r="AY73" s="138" t="s">
        <v>2037</v>
      </c>
      <c r="AZ73" s="138">
        <v>40</v>
      </c>
      <c r="BA73" s="130" t="str">
        <f>VLOOKUP(B73,'[5]All Employees Profile'!$B$9:$AT$38,23,0)</f>
        <v>S0653003</v>
      </c>
      <c r="BB73" s="132">
        <v>43087</v>
      </c>
      <c r="BC73" s="132">
        <v>46738</v>
      </c>
      <c r="BD73" s="135" t="s">
        <v>944</v>
      </c>
      <c r="BE73" s="135" t="s">
        <v>162</v>
      </c>
      <c r="BF73" s="130" t="str">
        <f>VLOOKUP(B73,'[5]All Employees Profile'!$B$8:$AL$38,11,0)</f>
        <v>2516776677</v>
      </c>
      <c r="BG73" s="130" t="str">
        <f>IF(AL73="SA828", "Technical Soluiton Trading LLC","Wika Saudi Arabia LLC")</f>
        <v>Wika Saudi Arabia LLC</v>
      </c>
      <c r="BH73" s="141" t="s">
        <v>1582</v>
      </c>
      <c r="BI73" s="132">
        <v>45430</v>
      </c>
      <c r="BJ73" s="135" t="s">
        <v>944</v>
      </c>
      <c r="BK73" s="130" t="s">
        <v>1596</v>
      </c>
      <c r="BL73" s="135" t="s">
        <v>944</v>
      </c>
      <c r="BM73" s="135"/>
      <c r="BN73" s="141"/>
      <c r="BO73" s="141">
        <f t="shared" ref="BO73:BO74" si="17">+BI73</f>
        <v>45430</v>
      </c>
      <c r="BP73" s="135" t="str">
        <f t="shared" ref="BP73:BP74" si="18">+BK73</f>
        <v>2516776677</v>
      </c>
      <c r="BQ73" s="130" t="str">
        <f t="shared" ref="BQ73:BQ74" si="19">+BP73</f>
        <v>2516776677</v>
      </c>
      <c r="BR73" s="132">
        <f t="shared" si="15"/>
        <v>45430</v>
      </c>
      <c r="BS73" s="132" t="s">
        <v>1795</v>
      </c>
      <c r="BT73" s="132" t="s">
        <v>1889</v>
      </c>
      <c r="BU73" s="135"/>
      <c r="BV73" s="130" t="s">
        <v>592</v>
      </c>
      <c r="BW73" s="135"/>
      <c r="BX73" s="135"/>
      <c r="BY73" s="135"/>
      <c r="BZ73" s="135"/>
      <c r="CA73" s="142">
        <v>37</v>
      </c>
      <c r="CB73" s="135"/>
      <c r="CC73" s="135"/>
      <c r="CD73" s="135"/>
      <c r="CE73" s="135"/>
      <c r="CF73" s="135"/>
      <c r="CG73" s="135" t="s">
        <v>2040</v>
      </c>
      <c r="CH73" s="143" t="s">
        <v>533</v>
      </c>
    </row>
    <row r="74" spans="1:86" ht="15" thickBot="1" x14ac:dyDescent="0.4">
      <c r="A74" s="106">
        <v>73</v>
      </c>
      <c r="B74" s="135" t="s">
        <v>849</v>
      </c>
      <c r="C74" s="130" t="s">
        <v>587</v>
      </c>
      <c r="D74" s="135" t="s">
        <v>679</v>
      </c>
      <c r="E74" s="135"/>
      <c r="F74" s="135" t="s">
        <v>759</v>
      </c>
      <c r="G74" s="132">
        <v>30125</v>
      </c>
      <c r="H74" s="132">
        <v>44287</v>
      </c>
      <c r="I74" s="133">
        <f t="shared" si="14"/>
        <v>44467</v>
      </c>
      <c r="J74" s="134" t="s">
        <v>581</v>
      </c>
      <c r="K74" s="134" t="s">
        <v>874</v>
      </c>
      <c r="L74" s="130" t="s">
        <v>929</v>
      </c>
      <c r="M74" s="132" t="s">
        <v>162</v>
      </c>
      <c r="N74" s="135"/>
      <c r="O74" s="135"/>
      <c r="P74" s="135"/>
      <c r="Q74" s="135"/>
      <c r="R74" s="135"/>
      <c r="S74" s="147"/>
      <c r="T74" s="135"/>
      <c r="U74" s="135" t="s">
        <v>946</v>
      </c>
      <c r="V74" s="130" t="s">
        <v>1584</v>
      </c>
      <c r="W74" s="130" t="s">
        <v>1549</v>
      </c>
      <c r="X74" s="130" t="str">
        <f t="shared" si="16"/>
        <v>0242276087001</v>
      </c>
      <c r="Y74" s="130"/>
      <c r="Z74" s="130"/>
      <c r="AA74" s="130" t="s">
        <v>592</v>
      </c>
      <c r="AB74" s="135"/>
      <c r="AC74" s="134" t="s">
        <v>808</v>
      </c>
      <c r="AD74" s="134" t="s">
        <v>2188</v>
      </c>
      <c r="AE74" s="135"/>
      <c r="AF74" s="135" t="s">
        <v>594</v>
      </c>
      <c r="AG74" s="134" t="s">
        <v>2119</v>
      </c>
      <c r="AH74" s="135" t="s">
        <v>595</v>
      </c>
      <c r="AI74" s="135" t="s">
        <v>2234</v>
      </c>
      <c r="AJ74" s="139" t="s">
        <v>1528</v>
      </c>
      <c r="AK74" s="130" t="s">
        <v>946</v>
      </c>
      <c r="AL74" s="130" t="s">
        <v>947</v>
      </c>
      <c r="AM74" s="135">
        <v>865</v>
      </c>
      <c r="AN74" s="139" t="s">
        <v>1528</v>
      </c>
      <c r="AO74" s="130" t="s">
        <v>2175</v>
      </c>
      <c r="AP74" s="134" t="s">
        <v>2130</v>
      </c>
      <c r="AQ74" s="134" t="s">
        <v>605</v>
      </c>
      <c r="AR74" s="135" t="s">
        <v>1612</v>
      </c>
      <c r="AS74" s="135" t="s">
        <v>1536</v>
      </c>
      <c r="AT74" s="135" t="s">
        <v>1537</v>
      </c>
      <c r="AU74" s="135" t="s">
        <v>1665</v>
      </c>
      <c r="AV74" s="130" t="s">
        <v>1694</v>
      </c>
      <c r="AW74" s="137" t="str">
        <f>VLOOKUP($B74,'[2]HR Core - Employee Master Data '!$C:$BB,32,0)</f>
        <v>indirect</v>
      </c>
      <c r="AX74" s="135">
        <v>22</v>
      </c>
      <c r="AY74" s="138" t="s">
        <v>2037</v>
      </c>
      <c r="AZ74" s="138">
        <v>40</v>
      </c>
      <c r="BA74" s="130" t="str">
        <f>VLOOKUP(B74,'[5]All Employees Profile'!$B$9:$AT$38,23,0)</f>
        <v>P0044980</v>
      </c>
      <c r="BB74" s="132">
        <v>42544</v>
      </c>
      <c r="BC74" s="132">
        <v>46195</v>
      </c>
      <c r="BD74" s="135" t="s">
        <v>944</v>
      </c>
      <c r="BE74" s="135" t="s">
        <v>162</v>
      </c>
      <c r="BF74" s="130" t="str">
        <f>VLOOKUP(B74,'[5]All Employees Profile'!$B$8:$AL$38,11,0)</f>
        <v>2515062475</v>
      </c>
      <c r="BG74" s="130" t="str">
        <f>IF(AL74="SA828", "Technical Soluiton Trading LLC","Wika Saudi Arabia LLC")</f>
        <v>Wika Saudi Arabia LLC</v>
      </c>
      <c r="BH74" s="141" t="s">
        <v>1582</v>
      </c>
      <c r="BI74" s="132">
        <v>45338</v>
      </c>
      <c r="BJ74" s="135" t="s">
        <v>944</v>
      </c>
      <c r="BK74" s="130" t="s">
        <v>1597</v>
      </c>
      <c r="BL74" s="135" t="s">
        <v>944</v>
      </c>
      <c r="BM74" s="135"/>
      <c r="BN74" s="141"/>
      <c r="BO74" s="141">
        <f t="shared" si="17"/>
        <v>45338</v>
      </c>
      <c r="BP74" s="135" t="str">
        <f t="shared" si="18"/>
        <v>2515062475</v>
      </c>
      <c r="BQ74" s="130" t="str">
        <f t="shared" si="19"/>
        <v>2515062475</v>
      </c>
      <c r="BR74" s="132">
        <f t="shared" si="15"/>
        <v>45338</v>
      </c>
      <c r="BS74" s="132" t="s">
        <v>1795</v>
      </c>
      <c r="BT74" s="132" t="s">
        <v>1890</v>
      </c>
      <c r="BU74" s="135"/>
      <c r="BV74" s="130" t="s">
        <v>592</v>
      </c>
      <c r="BW74" s="135"/>
      <c r="BX74" s="135"/>
      <c r="BY74" s="135"/>
      <c r="BZ74" s="135"/>
      <c r="CA74" s="142">
        <v>41</v>
      </c>
      <c r="CB74" s="135"/>
      <c r="CC74" s="135"/>
      <c r="CD74" s="135"/>
      <c r="CE74" s="135"/>
      <c r="CF74" s="135"/>
      <c r="CG74" s="135" t="s">
        <v>2040</v>
      </c>
      <c r="CH74" s="143" t="s">
        <v>533</v>
      </c>
    </row>
    <row r="75" spans="1:86" ht="15" thickBot="1" x14ac:dyDescent="0.4">
      <c r="A75" s="106">
        <v>74</v>
      </c>
      <c r="B75" s="135" t="s">
        <v>850</v>
      </c>
      <c r="C75" s="130" t="s">
        <v>587</v>
      </c>
      <c r="D75" s="135" t="s">
        <v>680</v>
      </c>
      <c r="E75" s="135"/>
      <c r="F75" s="135" t="s">
        <v>760</v>
      </c>
      <c r="G75" s="132">
        <v>31058</v>
      </c>
      <c r="H75" s="132">
        <v>41244</v>
      </c>
      <c r="I75" s="133">
        <f t="shared" si="14"/>
        <v>41424</v>
      </c>
      <c r="J75" s="134" t="s">
        <v>581</v>
      </c>
      <c r="K75" s="134" t="s">
        <v>874</v>
      </c>
      <c r="L75" s="130" t="s">
        <v>930</v>
      </c>
      <c r="M75" s="132" t="s">
        <v>162</v>
      </c>
      <c r="N75" s="135"/>
      <c r="O75" s="135"/>
      <c r="P75" s="135"/>
      <c r="Q75" s="135"/>
      <c r="R75" s="135"/>
      <c r="S75" s="136" t="s">
        <v>1005</v>
      </c>
      <c r="T75" s="135"/>
      <c r="U75" s="135" t="s">
        <v>948</v>
      </c>
      <c r="V75" s="130" t="s">
        <v>1405</v>
      </c>
      <c r="W75" s="130" t="s">
        <v>1514</v>
      </c>
      <c r="X75" s="130" t="s">
        <v>1459</v>
      </c>
      <c r="Y75" s="130" t="s">
        <v>1559</v>
      </c>
      <c r="Z75" s="130" t="s">
        <v>161</v>
      </c>
      <c r="AA75" s="130" t="s">
        <v>592</v>
      </c>
      <c r="AB75" s="135"/>
      <c r="AC75" s="134" t="s">
        <v>1939</v>
      </c>
      <c r="AD75" s="134" t="s">
        <v>2199</v>
      </c>
      <c r="AE75" s="135"/>
      <c r="AF75" s="135" t="s">
        <v>594</v>
      </c>
      <c r="AG75" s="134" t="s">
        <v>2119</v>
      </c>
      <c r="AH75" s="135" t="s">
        <v>595</v>
      </c>
      <c r="AI75" s="135" t="s">
        <v>2235</v>
      </c>
      <c r="AJ75" s="130" t="s">
        <v>573</v>
      </c>
      <c r="AK75" s="130" t="s">
        <v>948</v>
      </c>
      <c r="AL75" s="130" t="s">
        <v>574</v>
      </c>
      <c r="AM75" s="145" t="s">
        <v>604</v>
      </c>
      <c r="AN75" s="130" t="s">
        <v>573</v>
      </c>
      <c r="AO75" s="130" t="s">
        <v>602</v>
      </c>
      <c r="AP75" s="134" t="s">
        <v>2121</v>
      </c>
      <c r="AQ75" s="134" t="s">
        <v>1533</v>
      </c>
      <c r="AR75" s="130" t="s">
        <v>577</v>
      </c>
      <c r="AS75" s="135" t="s">
        <v>601</v>
      </c>
      <c r="AT75" s="135" t="s">
        <v>606</v>
      </c>
      <c r="AU75" s="135" t="s">
        <v>1666</v>
      </c>
      <c r="AV75" s="130" t="s">
        <v>1315</v>
      </c>
      <c r="AW75" s="137" t="str">
        <f>VLOOKUP($B75,'[2]HR Core - Employee Master Data '!$C:$BB,32,0)</f>
        <v>indirect</v>
      </c>
      <c r="AX75" s="135">
        <v>27</v>
      </c>
      <c r="AY75" s="138" t="s">
        <v>2037</v>
      </c>
      <c r="AZ75" s="138">
        <v>40</v>
      </c>
      <c r="BA75" s="130" t="s">
        <v>1092</v>
      </c>
      <c r="BB75" s="132">
        <v>42260</v>
      </c>
      <c r="BC75" s="132">
        <v>45912</v>
      </c>
      <c r="BD75" s="135" t="s">
        <v>1109</v>
      </c>
      <c r="BE75" s="135" t="s">
        <v>162</v>
      </c>
      <c r="BF75" s="130" t="s">
        <v>1228</v>
      </c>
      <c r="BG75" s="130" t="s">
        <v>1118</v>
      </c>
      <c r="BH75" s="140" t="s">
        <v>1152</v>
      </c>
      <c r="BI75" s="132">
        <v>45523</v>
      </c>
      <c r="BJ75" s="135" t="s">
        <v>577</v>
      </c>
      <c r="BK75" s="132" t="s">
        <v>1295</v>
      </c>
      <c r="BL75" s="135" t="s">
        <v>606</v>
      </c>
      <c r="BM75" s="135" t="s">
        <v>1309</v>
      </c>
      <c r="BN75" s="141" t="s">
        <v>1152</v>
      </c>
      <c r="BO75" s="141">
        <v>45523</v>
      </c>
      <c r="BP75" s="135" t="s">
        <v>1389</v>
      </c>
      <c r="BQ75" s="135" t="s">
        <v>1389</v>
      </c>
      <c r="BR75" s="132">
        <f t="shared" si="15"/>
        <v>45523</v>
      </c>
      <c r="BS75" s="132" t="s">
        <v>1795</v>
      </c>
      <c r="BT75" s="132" t="s">
        <v>1891</v>
      </c>
      <c r="BU75" s="135"/>
      <c r="BV75" s="130" t="s">
        <v>592</v>
      </c>
      <c r="BW75" s="135"/>
      <c r="BX75" s="135"/>
      <c r="BY75" s="135"/>
      <c r="BZ75" s="135"/>
      <c r="CA75" s="142">
        <v>38</v>
      </c>
      <c r="CB75" s="135"/>
      <c r="CC75" s="135"/>
      <c r="CD75" s="135"/>
      <c r="CE75" s="135"/>
      <c r="CF75" s="135"/>
      <c r="CG75" s="135" t="s">
        <v>2040</v>
      </c>
      <c r="CH75" s="143" t="s">
        <v>533</v>
      </c>
    </row>
    <row r="76" spans="1:86" ht="15" thickBot="1" x14ac:dyDescent="0.4">
      <c r="A76" s="106">
        <v>75</v>
      </c>
      <c r="B76" s="135" t="s">
        <v>851</v>
      </c>
      <c r="C76" s="130" t="s">
        <v>587</v>
      </c>
      <c r="D76" s="135" t="s">
        <v>681</v>
      </c>
      <c r="E76" s="135"/>
      <c r="F76" s="135" t="s">
        <v>761</v>
      </c>
      <c r="G76" s="132">
        <v>30645</v>
      </c>
      <c r="H76" s="132">
        <v>41799</v>
      </c>
      <c r="I76" s="133">
        <f t="shared" si="14"/>
        <v>41979</v>
      </c>
      <c r="J76" s="134" t="s">
        <v>581</v>
      </c>
      <c r="K76" s="134" t="s">
        <v>874</v>
      </c>
      <c r="L76" s="130" t="s">
        <v>931</v>
      </c>
      <c r="M76" s="132" t="s">
        <v>162</v>
      </c>
      <c r="N76" s="135"/>
      <c r="O76" s="135"/>
      <c r="P76" s="135"/>
      <c r="Q76" s="135"/>
      <c r="R76" s="135"/>
      <c r="S76" s="136" t="s">
        <v>1006</v>
      </c>
      <c r="T76" s="135"/>
      <c r="U76" s="135" t="s">
        <v>948</v>
      </c>
      <c r="V76" s="130" t="s">
        <v>1405</v>
      </c>
      <c r="W76" s="130" t="s">
        <v>1515</v>
      </c>
      <c r="X76" s="130" t="s">
        <v>1460</v>
      </c>
      <c r="Y76" s="130" t="s">
        <v>1559</v>
      </c>
      <c r="Z76" s="130" t="s">
        <v>1580</v>
      </c>
      <c r="AA76" s="130" t="s">
        <v>592</v>
      </c>
      <c r="AB76" s="135"/>
      <c r="AC76" s="134" t="s">
        <v>809</v>
      </c>
      <c r="AD76" s="134" t="s">
        <v>2197</v>
      </c>
      <c r="AE76" s="135"/>
      <c r="AF76" s="135" t="s">
        <v>594</v>
      </c>
      <c r="AG76" s="134" t="s">
        <v>2119</v>
      </c>
      <c r="AH76" s="135" t="s">
        <v>595</v>
      </c>
      <c r="AI76" s="135" t="s">
        <v>2234</v>
      </c>
      <c r="AJ76" s="130" t="s">
        <v>573</v>
      </c>
      <c r="AK76" s="130" t="s">
        <v>948</v>
      </c>
      <c r="AL76" s="130" t="s">
        <v>574</v>
      </c>
      <c r="AM76" s="145" t="s">
        <v>604</v>
      </c>
      <c r="AN76" s="130" t="s">
        <v>573</v>
      </c>
      <c r="AO76" s="130" t="s">
        <v>602</v>
      </c>
      <c r="AP76" s="134" t="s">
        <v>2126</v>
      </c>
      <c r="AQ76" s="134" t="s">
        <v>1533</v>
      </c>
      <c r="AR76" s="130" t="s">
        <v>577</v>
      </c>
      <c r="AS76" s="135" t="s">
        <v>601</v>
      </c>
      <c r="AT76" s="135" t="s">
        <v>606</v>
      </c>
      <c r="AU76" s="135" t="s">
        <v>1667</v>
      </c>
      <c r="AV76" s="130" t="s">
        <v>1691</v>
      </c>
      <c r="AW76" s="137" t="str">
        <f>VLOOKUP($B76,'[2]HR Core - Employee Master Data '!$C:$BB,32,0)</f>
        <v>indirect</v>
      </c>
      <c r="AX76" s="135">
        <v>27</v>
      </c>
      <c r="AY76" s="138" t="s">
        <v>2037</v>
      </c>
      <c r="AZ76" s="138">
        <v>40</v>
      </c>
      <c r="BA76" s="130" t="s">
        <v>1093</v>
      </c>
      <c r="BB76" s="132">
        <v>43430</v>
      </c>
      <c r="BC76" s="132">
        <v>47082</v>
      </c>
      <c r="BD76" s="135" t="s">
        <v>1110</v>
      </c>
      <c r="BE76" s="135" t="s">
        <v>162</v>
      </c>
      <c r="BF76" s="130" t="s">
        <v>1229</v>
      </c>
      <c r="BG76" s="130" t="s">
        <v>1118</v>
      </c>
      <c r="BH76" s="140" t="s">
        <v>1153</v>
      </c>
      <c r="BI76" s="132">
        <v>45820</v>
      </c>
      <c r="BJ76" s="135" t="s">
        <v>577</v>
      </c>
      <c r="BK76" s="132" t="s">
        <v>1296</v>
      </c>
      <c r="BL76" s="135" t="s">
        <v>606</v>
      </c>
      <c r="BM76" s="135" t="s">
        <v>1309</v>
      </c>
      <c r="BN76" s="141" t="s">
        <v>1153</v>
      </c>
      <c r="BO76" s="141">
        <v>45820</v>
      </c>
      <c r="BP76" s="135" t="s">
        <v>1390</v>
      </c>
      <c r="BQ76" s="135" t="s">
        <v>1390</v>
      </c>
      <c r="BR76" s="132">
        <f t="shared" si="15"/>
        <v>45820</v>
      </c>
      <c r="BS76" s="132" t="s">
        <v>1795</v>
      </c>
      <c r="BT76" s="132" t="s">
        <v>1892</v>
      </c>
      <c r="BU76" s="135"/>
      <c r="BV76" s="130" t="s">
        <v>592</v>
      </c>
      <c r="BW76" s="135"/>
      <c r="BX76" s="135"/>
      <c r="BY76" s="135"/>
      <c r="BZ76" s="135"/>
      <c r="CA76" s="142">
        <v>40</v>
      </c>
      <c r="CB76" s="135"/>
      <c r="CC76" s="135"/>
      <c r="CD76" s="135"/>
      <c r="CE76" s="135"/>
      <c r="CF76" s="135"/>
      <c r="CG76" s="135" t="s">
        <v>2040</v>
      </c>
      <c r="CH76" s="143" t="s">
        <v>533</v>
      </c>
    </row>
    <row r="77" spans="1:86" ht="15" thickBot="1" x14ac:dyDescent="0.4">
      <c r="A77" s="106">
        <v>76</v>
      </c>
      <c r="B77" s="135" t="s">
        <v>852</v>
      </c>
      <c r="C77" s="130" t="s">
        <v>587</v>
      </c>
      <c r="D77" s="135" t="s">
        <v>682</v>
      </c>
      <c r="E77" s="135"/>
      <c r="F77" s="135" t="s">
        <v>762</v>
      </c>
      <c r="G77" s="132">
        <v>34824</v>
      </c>
      <c r="H77" s="132">
        <v>43368</v>
      </c>
      <c r="I77" s="133">
        <f t="shared" si="14"/>
        <v>43548</v>
      </c>
      <c r="J77" s="134" t="s">
        <v>581</v>
      </c>
      <c r="K77" s="134" t="s">
        <v>874</v>
      </c>
      <c r="L77" s="144" t="s">
        <v>2214</v>
      </c>
      <c r="M77" s="132" t="s">
        <v>945</v>
      </c>
      <c r="N77" s="135"/>
      <c r="O77" s="135"/>
      <c r="P77" s="135"/>
      <c r="Q77" s="135"/>
      <c r="R77" s="135"/>
      <c r="S77" s="147"/>
      <c r="T77" s="135"/>
      <c r="U77" s="135" t="s">
        <v>946</v>
      </c>
      <c r="V77" s="130" t="s">
        <v>1584</v>
      </c>
      <c r="W77" s="130" t="s">
        <v>1550</v>
      </c>
      <c r="X77" s="130" t="str">
        <f t="shared" ref="X77:X80" si="20">RIGHT(W77,13)</f>
        <v>0242173615001</v>
      </c>
      <c r="Y77" s="130"/>
      <c r="Z77" s="130"/>
      <c r="AA77" s="130" t="s">
        <v>592</v>
      </c>
      <c r="AB77" s="135"/>
      <c r="AC77" s="134" t="s">
        <v>789</v>
      </c>
      <c r="AD77" s="134" t="s">
        <v>2200</v>
      </c>
      <c r="AE77" s="135"/>
      <c r="AF77" s="135" t="s">
        <v>594</v>
      </c>
      <c r="AG77" s="134" t="s">
        <v>2119</v>
      </c>
      <c r="AH77" s="135" t="s">
        <v>595</v>
      </c>
      <c r="AI77" s="135" t="s">
        <v>2234</v>
      </c>
      <c r="AJ77" s="130" t="s">
        <v>1529</v>
      </c>
      <c r="AK77" s="130" t="s">
        <v>946</v>
      </c>
      <c r="AL77" s="135" t="s">
        <v>949</v>
      </c>
      <c r="AM77" s="130">
        <v>828</v>
      </c>
      <c r="AN77" s="130" t="s">
        <v>1529</v>
      </c>
      <c r="AO77" s="130" t="s">
        <v>2171</v>
      </c>
      <c r="AP77" s="134" t="s">
        <v>2122</v>
      </c>
      <c r="AQ77" s="134" t="s">
        <v>1534</v>
      </c>
      <c r="AR77" s="135" t="s">
        <v>1612</v>
      </c>
      <c r="AS77" s="135" t="s">
        <v>1536</v>
      </c>
      <c r="AT77" s="135" t="s">
        <v>1537</v>
      </c>
      <c r="AU77" s="135" t="s">
        <v>1668</v>
      </c>
      <c r="AV77" s="130" t="s">
        <v>1695</v>
      </c>
      <c r="AW77" s="137" t="str">
        <f>VLOOKUP($B77,'[2]HR Core - Employee Master Data '!$C:$BB,32,0)</f>
        <v>indirect</v>
      </c>
      <c r="AX77" s="135">
        <v>24</v>
      </c>
      <c r="AY77" s="138" t="s">
        <v>2037</v>
      </c>
      <c r="AZ77" s="138">
        <v>40</v>
      </c>
      <c r="BA77" s="130" t="str">
        <f>VLOOKUP(B77,'[5]All Employees Profile'!$B$9:$AT$38,23,0)</f>
        <v>EK0066149</v>
      </c>
      <c r="BB77" s="132">
        <v>44560</v>
      </c>
      <c r="BC77" s="132">
        <v>46385</v>
      </c>
      <c r="BD77" s="135" t="s">
        <v>944</v>
      </c>
      <c r="BE77" s="135" t="s">
        <v>162</v>
      </c>
      <c r="BF77" s="130" t="str">
        <f>VLOOKUP(B77,'[5]All Employees Profile'!$B$8:$AL$38,11,0)</f>
        <v>2437635184</v>
      </c>
      <c r="BG77" s="130" t="str">
        <f>IF(AL77="SA828", "Technical Soluiton Trading LLC","Wika Saudi Arabia LLC")</f>
        <v>Technical Soluiton Trading LLC</v>
      </c>
      <c r="BH77" s="141" t="s">
        <v>1582</v>
      </c>
      <c r="BI77" s="132">
        <v>45477</v>
      </c>
      <c r="BJ77" s="135" t="s">
        <v>944</v>
      </c>
      <c r="BK77" s="130" t="s">
        <v>1598</v>
      </c>
      <c r="BL77" s="135" t="s">
        <v>944</v>
      </c>
      <c r="BM77" s="135"/>
      <c r="BN77" s="141"/>
      <c r="BO77" s="141">
        <f t="shared" ref="BO77:BO80" si="21">+BI77</f>
        <v>45477</v>
      </c>
      <c r="BP77" s="135" t="str">
        <f t="shared" ref="BP77:BP80" si="22">+BK77</f>
        <v>2437635184</v>
      </c>
      <c r="BQ77" s="130" t="str">
        <f t="shared" ref="BQ77:BQ80" si="23">+BP77</f>
        <v>2437635184</v>
      </c>
      <c r="BR77" s="132">
        <f t="shared" si="15"/>
        <v>45477</v>
      </c>
      <c r="BS77" s="132" t="s">
        <v>1796</v>
      </c>
      <c r="BT77" s="132" t="s">
        <v>1893</v>
      </c>
      <c r="BU77" s="135"/>
      <c r="BV77" s="130" t="s">
        <v>592</v>
      </c>
      <c r="BW77" s="135"/>
      <c r="BX77" s="135"/>
      <c r="BY77" s="135"/>
      <c r="BZ77" s="135"/>
      <c r="CA77" s="142">
        <v>28</v>
      </c>
      <c r="CB77" s="135"/>
      <c r="CC77" s="135"/>
      <c r="CD77" s="135"/>
      <c r="CE77" s="135"/>
      <c r="CF77" s="135"/>
      <c r="CG77" s="135" t="s">
        <v>2040</v>
      </c>
      <c r="CH77" s="143" t="s">
        <v>533</v>
      </c>
    </row>
    <row r="78" spans="1:86" ht="15" thickBot="1" x14ac:dyDescent="0.4">
      <c r="A78" s="106">
        <v>77</v>
      </c>
      <c r="B78" s="135" t="s">
        <v>853</v>
      </c>
      <c r="C78" s="130" t="s">
        <v>587</v>
      </c>
      <c r="D78" s="135" t="s">
        <v>683</v>
      </c>
      <c r="E78" s="135"/>
      <c r="F78" s="135" t="s">
        <v>763</v>
      </c>
      <c r="G78" s="132">
        <v>34729</v>
      </c>
      <c r="H78" s="132">
        <v>43714</v>
      </c>
      <c r="I78" s="133">
        <f t="shared" si="14"/>
        <v>43894</v>
      </c>
      <c r="J78" s="134" t="s">
        <v>581</v>
      </c>
      <c r="K78" s="134" t="s">
        <v>874</v>
      </c>
      <c r="L78" s="130" t="s">
        <v>932</v>
      </c>
      <c r="M78" s="132" t="s">
        <v>162</v>
      </c>
      <c r="N78" s="135"/>
      <c r="O78" s="135"/>
      <c r="P78" s="135"/>
      <c r="Q78" s="135"/>
      <c r="R78" s="135"/>
      <c r="S78" s="147"/>
      <c r="T78" s="135"/>
      <c r="U78" s="135" t="s">
        <v>946</v>
      </c>
      <c r="V78" s="130" t="s">
        <v>1584</v>
      </c>
      <c r="W78" s="130" t="s">
        <v>1551</v>
      </c>
      <c r="X78" s="130" t="str">
        <f t="shared" si="20"/>
        <v>0833073810001</v>
      </c>
      <c r="Y78" s="130"/>
      <c r="Z78" s="130"/>
      <c r="AA78" s="130" t="s">
        <v>592</v>
      </c>
      <c r="AB78" s="135"/>
      <c r="AC78" s="134" t="s">
        <v>815</v>
      </c>
      <c r="AD78" s="134" t="s">
        <v>2201</v>
      </c>
      <c r="AE78" s="135"/>
      <c r="AF78" s="135" t="s">
        <v>594</v>
      </c>
      <c r="AG78" s="134" t="s">
        <v>2119</v>
      </c>
      <c r="AH78" s="135" t="s">
        <v>595</v>
      </c>
      <c r="AI78" s="135" t="s">
        <v>2234</v>
      </c>
      <c r="AJ78" s="130" t="s">
        <v>1529</v>
      </c>
      <c r="AK78" s="130" t="s">
        <v>946</v>
      </c>
      <c r="AL78" s="130" t="s">
        <v>949</v>
      </c>
      <c r="AM78" s="130">
        <v>828</v>
      </c>
      <c r="AN78" s="130" t="s">
        <v>1529</v>
      </c>
      <c r="AO78" s="130" t="s">
        <v>602</v>
      </c>
      <c r="AP78" s="134" t="s">
        <v>2121</v>
      </c>
      <c r="AQ78" s="134" t="s">
        <v>605</v>
      </c>
      <c r="AR78" s="135" t="s">
        <v>1612</v>
      </c>
      <c r="AS78" s="135" t="s">
        <v>1536</v>
      </c>
      <c r="AT78" s="135" t="s">
        <v>1537</v>
      </c>
      <c r="AU78" s="135" t="s">
        <v>1669</v>
      </c>
      <c r="AV78" s="130" t="s">
        <v>1696</v>
      </c>
      <c r="AW78" s="137" t="str">
        <f>VLOOKUP($B78,'[2]HR Core - Employee Master Data '!$C:$BB,32,0)</f>
        <v>indirect</v>
      </c>
      <c r="AX78" s="135">
        <v>23</v>
      </c>
      <c r="AY78" s="138" t="s">
        <v>2037</v>
      </c>
      <c r="AZ78" s="138">
        <v>40</v>
      </c>
      <c r="BA78" s="130" t="str">
        <f>VLOOKUP(B78,'[5]All Employees Profile'!$B$9:$AT$38,23,0)</f>
        <v>N4131156</v>
      </c>
      <c r="BB78" s="132">
        <v>42311</v>
      </c>
      <c r="BC78" s="132">
        <v>45963</v>
      </c>
      <c r="BD78" s="135" t="s">
        <v>944</v>
      </c>
      <c r="BE78" s="135" t="s">
        <v>162</v>
      </c>
      <c r="BF78" s="130" t="str">
        <f>VLOOKUP(B78,'[5]All Employees Profile'!$B$8:$AL$38,11,0)</f>
        <v>2515062517</v>
      </c>
      <c r="BG78" s="130" t="str">
        <f>IF(AL78="SA828", "Technical Soluiton Trading LLC","Wika Saudi Arabia LLC")</f>
        <v>Technical Soluiton Trading LLC</v>
      </c>
      <c r="BH78" s="141" t="s">
        <v>1582</v>
      </c>
      <c r="BI78" s="132">
        <v>44806</v>
      </c>
      <c r="BJ78" s="135" t="s">
        <v>944</v>
      </c>
      <c r="BK78" s="130" t="s">
        <v>1599</v>
      </c>
      <c r="BL78" s="135" t="s">
        <v>944</v>
      </c>
      <c r="BM78" s="135"/>
      <c r="BN78" s="141"/>
      <c r="BO78" s="141">
        <f t="shared" si="21"/>
        <v>44806</v>
      </c>
      <c r="BP78" s="135" t="str">
        <f t="shared" si="22"/>
        <v>2515062517</v>
      </c>
      <c r="BQ78" s="130" t="str">
        <f t="shared" si="23"/>
        <v>2515062517</v>
      </c>
      <c r="BR78" s="132">
        <f t="shared" si="15"/>
        <v>44806</v>
      </c>
      <c r="BS78" s="132" t="s">
        <v>1796</v>
      </c>
      <c r="BT78" s="132" t="s">
        <v>1894</v>
      </c>
      <c r="BU78" s="135"/>
      <c r="BV78" s="130" t="s">
        <v>592</v>
      </c>
      <c r="BW78" s="135"/>
      <c r="BX78" s="135"/>
      <c r="BY78" s="135"/>
      <c r="BZ78" s="135"/>
      <c r="CA78" s="142">
        <v>28</v>
      </c>
      <c r="CB78" s="135"/>
      <c r="CC78" s="135"/>
      <c r="CD78" s="135"/>
      <c r="CE78" s="135"/>
      <c r="CF78" s="135"/>
      <c r="CG78" s="135" t="s">
        <v>2040</v>
      </c>
      <c r="CH78" s="143" t="s">
        <v>533</v>
      </c>
    </row>
    <row r="79" spans="1:86" ht="15" thickBot="1" x14ac:dyDescent="0.4">
      <c r="A79" s="106">
        <v>78</v>
      </c>
      <c r="B79" s="135" t="s">
        <v>854</v>
      </c>
      <c r="C79" s="130" t="s">
        <v>587</v>
      </c>
      <c r="D79" s="135" t="s">
        <v>684</v>
      </c>
      <c r="E79" s="135"/>
      <c r="F79" s="135" t="s">
        <v>740</v>
      </c>
      <c r="G79" s="132">
        <v>30290</v>
      </c>
      <c r="H79" s="132">
        <v>40608</v>
      </c>
      <c r="I79" s="133">
        <f t="shared" si="14"/>
        <v>40788</v>
      </c>
      <c r="J79" s="134" t="s">
        <v>581</v>
      </c>
      <c r="K79" s="134" t="s">
        <v>874</v>
      </c>
      <c r="L79" s="130" t="s">
        <v>933</v>
      </c>
      <c r="M79" s="132" t="s">
        <v>162</v>
      </c>
      <c r="N79" s="135"/>
      <c r="O79" s="135"/>
      <c r="P79" s="135"/>
      <c r="Q79" s="135"/>
      <c r="R79" s="135"/>
      <c r="S79" s="147"/>
      <c r="T79" s="135"/>
      <c r="U79" s="135" t="s">
        <v>946</v>
      </c>
      <c r="V79" s="130" t="s">
        <v>1584</v>
      </c>
      <c r="W79" s="130" t="s">
        <v>1552</v>
      </c>
      <c r="X79" s="130" t="str">
        <f t="shared" si="20"/>
        <v>0059562041150</v>
      </c>
      <c r="Y79" s="130"/>
      <c r="Z79" s="130"/>
      <c r="AA79" s="130" t="s">
        <v>592</v>
      </c>
      <c r="AB79" s="135"/>
      <c r="AC79" s="134" t="s">
        <v>814</v>
      </c>
      <c r="AD79" s="134" t="s">
        <v>2198</v>
      </c>
      <c r="AE79" s="135"/>
      <c r="AF79" s="135" t="s">
        <v>594</v>
      </c>
      <c r="AG79" s="134" t="s">
        <v>2119</v>
      </c>
      <c r="AH79" s="135" t="s">
        <v>595</v>
      </c>
      <c r="AI79" s="135" t="s">
        <v>2234</v>
      </c>
      <c r="AJ79" s="130" t="s">
        <v>1529</v>
      </c>
      <c r="AK79" s="130" t="s">
        <v>946</v>
      </c>
      <c r="AL79" s="130" t="s">
        <v>949</v>
      </c>
      <c r="AM79" s="130">
        <v>828</v>
      </c>
      <c r="AN79" s="130" t="s">
        <v>1529</v>
      </c>
      <c r="AO79" s="130" t="s">
        <v>602</v>
      </c>
      <c r="AP79" s="134" t="s">
        <v>2121</v>
      </c>
      <c r="AQ79" s="134" t="s">
        <v>605</v>
      </c>
      <c r="AR79" s="135" t="s">
        <v>1612</v>
      </c>
      <c r="AS79" s="135" t="s">
        <v>1536</v>
      </c>
      <c r="AT79" s="135" t="s">
        <v>1537</v>
      </c>
      <c r="AU79" s="135" t="s">
        <v>1670</v>
      </c>
      <c r="AV79" s="130" t="s">
        <v>1315</v>
      </c>
      <c r="AW79" s="137" t="str">
        <f>VLOOKUP($B79,'[2]HR Core - Employee Master Data '!$C:$BB,32,0)</f>
        <v>indirect</v>
      </c>
      <c r="AX79" s="135">
        <v>27</v>
      </c>
      <c r="AY79" s="138" t="s">
        <v>2037</v>
      </c>
      <c r="AZ79" s="138">
        <v>40</v>
      </c>
      <c r="BA79" s="130" t="str">
        <f>VLOOKUP(B79,'[5]All Employees Profile'!$B$9:$AT$38,23,0)</f>
        <v>Z4991084</v>
      </c>
      <c r="BB79" s="132">
        <v>43594</v>
      </c>
      <c r="BC79" s="132">
        <v>47246</v>
      </c>
      <c r="BD79" s="135" t="s">
        <v>944</v>
      </c>
      <c r="BE79" s="135" t="s">
        <v>162</v>
      </c>
      <c r="BF79" s="130" t="str">
        <f>VLOOKUP(B79,'[5]All Employees Profile'!$B$8:$AL$38,11,0)</f>
        <v>2486326784</v>
      </c>
      <c r="BG79" s="130" t="str">
        <f>IF(AL79="SA828", "Technical Soluiton Trading LLC","Wika Saudi Arabia LLC")</f>
        <v>Technical Soluiton Trading LLC</v>
      </c>
      <c r="BH79" s="141" t="s">
        <v>1582</v>
      </c>
      <c r="BI79" s="132">
        <v>45376</v>
      </c>
      <c r="BJ79" s="135" t="s">
        <v>944</v>
      </c>
      <c r="BK79" s="130" t="s">
        <v>1600</v>
      </c>
      <c r="BL79" s="135" t="s">
        <v>944</v>
      </c>
      <c r="BM79" s="135"/>
      <c r="BN79" s="141"/>
      <c r="BO79" s="141">
        <f t="shared" si="21"/>
        <v>45376</v>
      </c>
      <c r="BP79" s="135" t="str">
        <f t="shared" si="22"/>
        <v>2486326784</v>
      </c>
      <c r="BQ79" s="130" t="str">
        <f t="shared" si="23"/>
        <v>2486326784</v>
      </c>
      <c r="BR79" s="132">
        <f t="shared" si="15"/>
        <v>45376</v>
      </c>
      <c r="BS79" s="132" t="s">
        <v>1795</v>
      </c>
      <c r="BT79" s="132" t="s">
        <v>1895</v>
      </c>
      <c r="BU79" s="135"/>
      <c r="BV79" s="130" t="s">
        <v>592</v>
      </c>
      <c r="BW79" s="135"/>
      <c r="BX79" s="135"/>
      <c r="BY79" s="135"/>
      <c r="BZ79" s="135"/>
      <c r="CA79" s="142">
        <v>41</v>
      </c>
      <c r="CB79" s="135"/>
      <c r="CC79" s="135"/>
      <c r="CD79" s="135"/>
      <c r="CE79" s="135"/>
      <c r="CF79" s="135"/>
      <c r="CG79" s="135" t="s">
        <v>2040</v>
      </c>
      <c r="CH79" s="143" t="s">
        <v>533</v>
      </c>
    </row>
    <row r="80" spans="1:86" ht="15" thickBot="1" x14ac:dyDescent="0.4">
      <c r="A80" s="106">
        <v>79</v>
      </c>
      <c r="B80" s="135" t="s">
        <v>855</v>
      </c>
      <c r="C80" s="130" t="s">
        <v>587</v>
      </c>
      <c r="D80" s="135" t="s">
        <v>685</v>
      </c>
      <c r="E80" s="135"/>
      <c r="F80" s="135" t="s">
        <v>735</v>
      </c>
      <c r="G80" s="132">
        <v>31906</v>
      </c>
      <c r="H80" s="132">
        <v>40552</v>
      </c>
      <c r="I80" s="133">
        <f t="shared" si="14"/>
        <v>40732</v>
      </c>
      <c r="J80" s="134" t="s">
        <v>581</v>
      </c>
      <c r="K80" s="134" t="s">
        <v>874</v>
      </c>
      <c r="L80" s="130" t="s">
        <v>1028</v>
      </c>
      <c r="M80" s="132" t="s">
        <v>162</v>
      </c>
      <c r="N80" s="135"/>
      <c r="O80" s="135"/>
      <c r="P80" s="135"/>
      <c r="Q80" s="135"/>
      <c r="R80" s="135"/>
      <c r="S80" s="147"/>
      <c r="T80" s="135"/>
      <c r="U80" s="135" t="s">
        <v>946</v>
      </c>
      <c r="V80" s="130" t="s">
        <v>1584</v>
      </c>
      <c r="W80" s="130" t="s">
        <v>1553</v>
      </c>
      <c r="X80" s="130" t="str">
        <f t="shared" si="20"/>
        <v>0004316212150</v>
      </c>
      <c r="Y80" s="130"/>
      <c r="Z80" s="130"/>
      <c r="AA80" s="130" t="s">
        <v>592</v>
      </c>
      <c r="AB80" s="135"/>
      <c r="AC80" s="134" t="s">
        <v>814</v>
      </c>
      <c r="AD80" s="134" t="s">
        <v>2198</v>
      </c>
      <c r="AE80" s="135"/>
      <c r="AF80" s="135" t="s">
        <v>594</v>
      </c>
      <c r="AG80" s="134" t="s">
        <v>2119</v>
      </c>
      <c r="AH80" s="135" t="s">
        <v>595</v>
      </c>
      <c r="AI80" s="135" t="s">
        <v>2234</v>
      </c>
      <c r="AJ80" s="130" t="s">
        <v>1529</v>
      </c>
      <c r="AK80" s="130" t="s">
        <v>946</v>
      </c>
      <c r="AL80" s="135" t="s">
        <v>949</v>
      </c>
      <c r="AM80" s="130">
        <v>828</v>
      </c>
      <c r="AN80" s="130" t="s">
        <v>1529</v>
      </c>
      <c r="AO80" s="130" t="s">
        <v>602</v>
      </c>
      <c r="AP80" s="134" t="s">
        <v>2121</v>
      </c>
      <c r="AQ80" s="134" t="s">
        <v>1530</v>
      </c>
      <c r="AR80" s="135" t="s">
        <v>1612</v>
      </c>
      <c r="AS80" s="135" t="s">
        <v>1536</v>
      </c>
      <c r="AT80" s="135" t="s">
        <v>1537</v>
      </c>
      <c r="AU80" s="135" t="s">
        <v>1670</v>
      </c>
      <c r="AV80" s="130" t="s">
        <v>1315</v>
      </c>
      <c r="AW80" s="137" t="str">
        <f>VLOOKUP($B80,'[2]HR Core - Employee Master Data '!$C:$BB,32,0)</f>
        <v>indirect</v>
      </c>
      <c r="AX80" s="135">
        <v>27</v>
      </c>
      <c r="AY80" s="138" t="s">
        <v>2037</v>
      </c>
      <c r="AZ80" s="138">
        <v>40</v>
      </c>
      <c r="BA80" s="130" t="str">
        <f>VLOOKUP(B80,'[5]All Employees Profile'!$B$9:$AT$38,23,0)</f>
        <v>Z2693262</v>
      </c>
      <c r="BB80" s="132">
        <v>42733</v>
      </c>
      <c r="BC80" s="132">
        <v>46384</v>
      </c>
      <c r="BD80" s="135" t="s">
        <v>944</v>
      </c>
      <c r="BE80" s="135" t="s">
        <v>162</v>
      </c>
      <c r="BF80" s="130" t="s">
        <v>1230</v>
      </c>
      <c r="BG80" s="130" t="str">
        <f>IF(AL80="SA828", "Technical Soluiton Trading LLC","Wika Saudi Arabia LLC")</f>
        <v>Technical Soluiton Trading LLC</v>
      </c>
      <c r="BH80" s="141" t="s">
        <v>1582</v>
      </c>
      <c r="BI80" s="132">
        <v>45413</v>
      </c>
      <c r="BJ80" s="135" t="s">
        <v>944</v>
      </c>
      <c r="BK80" s="130" t="s">
        <v>1230</v>
      </c>
      <c r="BL80" s="135" t="s">
        <v>944</v>
      </c>
      <c r="BM80" s="135"/>
      <c r="BN80" s="141"/>
      <c r="BO80" s="141">
        <f t="shared" si="21"/>
        <v>45413</v>
      </c>
      <c r="BP80" s="135" t="str">
        <f t="shared" si="22"/>
        <v>2269242752</v>
      </c>
      <c r="BQ80" s="130" t="str">
        <f t="shared" si="23"/>
        <v>2269242752</v>
      </c>
      <c r="BR80" s="132">
        <f t="shared" si="15"/>
        <v>45413</v>
      </c>
      <c r="BS80" s="132" t="s">
        <v>1795</v>
      </c>
      <c r="BT80" s="132" t="s">
        <v>1896</v>
      </c>
      <c r="BU80" s="135"/>
      <c r="BV80" s="130" t="s">
        <v>592</v>
      </c>
      <c r="BW80" s="135"/>
      <c r="BX80" s="135"/>
      <c r="BY80" s="135"/>
      <c r="BZ80" s="135"/>
      <c r="CA80" s="142">
        <v>36</v>
      </c>
      <c r="CB80" s="135"/>
      <c r="CC80" s="135"/>
      <c r="CD80" s="135"/>
      <c r="CE80" s="135"/>
      <c r="CF80" s="135"/>
      <c r="CG80" s="135" t="s">
        <v>2040</v>
      </c>
      <c r="CH80" s="143" t="s">
        <v>533</v>
      </c>
    </row>
    <row r="81" spans="1:86" ht="15" thickBot="1" x14ac:dyDescent="0.4">
      <c r="A81" s="106">
        <v>80</v>
      </c>
      <c r="B81" s="135" t="s">
        <v>856</v>
      </c>
      <c r="C81" s="130" t="s">
        <v>587</v>
      </c>
      <c r="D81" s="135" t="s">
        <v>686</v>
      </c>
      <c r="E81" s="135"/>
      <c r="F81" s="135" t="s">
        <v>764</v>
      </c>
      <c r="G81" s="132">
        <v>31280</v>
      </c>
      <c r="H81" s="132">
        <v>41659</v>
      </c>
      <c r="I81" s="133">
        <f t="shared" si="14"/>
        <v>41839</v>
      </c>
      <c r="J81" s="134" t="s">
        <v>581</v>
      </c>
      <c r="K81" s="134" t="s">
        <v>874</v>
      </c>
      <c r="L81" s="148" t="s">
        <v>1029</v>
      </c>
      <c r="M81" s="132" t="s">
        <v>943</v>
      </c>
      <c r="N81" s="135"/>
      <c r="O81" s="135"/>
      <c r="P81" s="135"/>
      <c r="Q81" s="135"/>
      <c r="R81" s="135"/>
      <c r="S81" s="136" t="s">
        <v>1007</v>
      </c>
      <c r="T81" s="135"/>
      <c r="U81" s="135" t="s">
        <v>948</v>
      </c>
      <c r="V81" s="130" t="s">
        <v>591</v>
      </c>
      <c r="W81" s="130" t="s">
        <v>1516</v>
      </c>
      <c r="X81" s="130" t="s">
        <v>1461</v>
      </c>
      <c r="Y81" s="130" t="s">
        <v>1560</v>
      </c>
      <c r="Z81" s="130" t="s">
        <v>1574</v>
      </c>
      <c r="AA81" s="130" t="s">
        <v>592</v>
      </c>
      <c r="AB81" s="135"/>
      <c r="AC81" s="134" t="s">
        <v>809</v>
      </c>
      <c r="AD81" s="134" t="s">
        <v>2197</v>
      </c>
      <c r="AE81" s="135"/>
      <c r="AF81" s="135" t="s">
        <v>594</v>
      </c>
      <c r="AG81" s="134" t="s">
        <v>2119</v>
      </c>
      <c r="AH81" s="135" t="s">
        <v>595</v>
      </c>
      <c r="AI81" s="135" t="s">
        <v>2234</v>
      </c>
      <c r="AJ81" s="130" t="s">
        <v>573</v>
      </c>
      <c r="AK81" s="130" t="s">
        <v>948</v>
      </c>
      <c r="AL81" s="130" t="s">
        <v>574</v>
      </c>
      <c r="AM81" s="145" t="s">
        <v>604</v>
      </c>
      <c r="AN81" s="130" t="s">
        <v>573</v>
      </c>
      <c r="AO81" s="130" t="s">
        <v>602</v>
      </c>
      <c r="AP81" s="134" t="s">
        <v>2126</v>
      </c>
      <c r="AQ81" s="134" t="s">
        <v>1533</v>
      </c>
      <c r="AR81" s="130" t="s">
        <v>577</v>
      </c>
      <c r="AS81" s="135" t="s">
        <v>601</v>
      </c>
      <c r="AT81" s="135" t="s">
        <v>606</v>
      </c>
      <c r="AU81" s="135" t="s">
        <v>1671</v>
      </c>
      <c r="AV81" s="130" t="s">
        <v>1691</v>
      </c>
      <c r="AW81" s="137" t="str">
        <f>VLOOKUP($B81,'[2]HR Core - Employee Master Data '!$C:$BB,32,0)</f>
        <v>indirect</v>
      </c>
      <c r="AX81" s="135">
        <v>27</v>
      </c>
      <c r="AY81" s="138" t="s">
        <v>2037</v>
      </c>
      <c r="AZ81" s="138">
        <v>40</v>
      </c>
      <c r="BA81" s="130" t="s">
        <v>1094</v>
      </c>
      <c r="BB81" s="132">
        <v>43413</v>
      </c>
      <c r="BC81" s="132">
        <v>47064</v>
      </c>
      <c r="BD81" s="135" t="s">
        <v>1114</v>
      </c>
      <c r="BE81" s="135" t="s">
        <v>943</v>
      </c>
      <c r="BF81" s="130" t="s">
        <v>1231</v>
      </c>
      <c r="BG81" s="130" t="s">
        <v>1118</v>
      </c>
      <c r="BH81" s="140" t="s">
        <v>1154</v>
      </c>
      <c r="BI81" s="132">
        <v>45921</v>
      </c>
      <c r="BJ81" s="135" t="s">
        <v>577</v>
      </c>
      <c r="BK81" s="132" t="s">
        <v>1297</v>
      </c>
      <c r="BL81" s="135" t="s">
        <v>606</v>
      </c>
      <c r="BM81" s="135" t="s">
        <v>1309</v>
      </c>
      <c r="BN81" s="141" t="s">
        <v>1154</v>
      </c>
      <c r="BO81" s="141">
        <v>45921</v>
      </c>
      <c r="BP81" s="135" t="s">
        <v>1391</v>
      </c>
      <c r="BQ81" s="135" t="s">
        <v>1391</v>
      </c>
      <c r="BR81" s="132">
        <f t="shared" si="15"/>
        <v>45921</v>
      </c>
      <c r="BS81" s="132" t="s">
        <v>1795</v>
      </c>
      <c r="BT81" s="132" t="s">
        <v>1897</v>
      </c>
      <c r="BU81" s="135"/>
      <c r="BV81" s="130" t="s">
        <v>592</v>
      </c>
      <c r="BW81" s="135"/>
      <c r="BX81" s="135"/>
      <c r="BY81" s="135"/>
      <c r="BZ81" s="135"/>
      <c r="CA81" s="142">
        <v>38</v>
      </c>
      <c r="CB81" s="135"/>
      <c r="CC81" s="135"/>
      <c r="CD81" s="135"/>
      <c r="CE81" s="135"/>
      <c r="CF81" s="135"/>
      <c r="CG81" s="135" t="s">
        <v>2040</v>
      </c>
      <c r="CH81" s="143" t="s">
        <v>533</v>
      </c>
    </row>
    <row r="82" spans="1:86" ht="15" thickBot="1" x14ac:dyDescent="0.4">
      <c r="A82" s="106">
        <v>81</v>
      </c>
      <c r="B82" s="135" t="s">
        <v>857</v>
      </c>
      <c r="C82" s="130" t="s">
        <v>587</v>
      </c>
      <c r="D82" s="135" t="s">
        <v>687</v>
      </c>
      <c r="E82" s="135"/>
      <c r="F82" s="135" t="s">
        <v>765</v>
      </c>
      <c r="G82" s="132">
        <v>33117</v>
      </c>
      <c r="H82" s="132">
        <v>42379</v>
      </c>
      <c r="I82" s="133">
        <f t="shared" si="14"/>
        <v>42559</v>
      </c>
      <c r="J82" s="134" t="s">
        <v>581</v>
      </c>
      <c r="K82" s="134" t="s">
        <v>874</v>
      </c>
      <c r="L82" s="130" t="s">
        <v>934</v>
      </c>
      <c r="M82" s="132" t="s">
        <v>162</v>
      </c>
      <c r="N82" s="135"/>
      <c r="O82" s="135"/>
      <c r="P82" s="135"/>
      <c r="Q82" s="135"/>
      <c r="R82" s="135"/>
      <c r="S82" s="136" t="s">
        <v>1008</v>
      </c>
      <c r="T82" s="135"/>
      <c r="U82" s="135" t="s">
        <v>948</v>
      </c>
      <c r="V82" s="130" t="s">
        <v>1407</v>
      </c>
      <c r="W82" s="130" t="s">
        <v>1517</v>
      </c>
      <c r="X82" s="130" t="s">
        <v>1462</v>
      </c>
      <c r="Y82" s="130" t="s">
        <v>1561</v>
      </c>
      <c r="Z82" s="130" t="s">
        <v>577</v>
      </c>
      <c r="AA82" s="130" t="s">
        <v>592</v>
      </c>
      <c r="AB82" s="135"/>
      <c r="AC82" s="134" t="s">
        <v>782</v>
      </c>
      <c r="AD82" s="134" t="s">
        <v>2202</v>
      </c>
      <c r="AE82" s="135"/>
      <c r="AF82" s="135" t="s">
        <v>594</v>
      </c>
      <c r="AG82" s="134" t="s">
        <v>2119</v>
      </c>
      <c r="AH82" s="135" t="s">
        <v>595</v>
      </c>
      <c r="AI82" s="135" t="s">
        <v>2235</v>
      </c>
      <c r="AJ82" s="130" t="s">
        <v>573</v>
      </c>
      <c r="AK82" s="130" t="s">
        <v>948</v>
      </c>
      <c r="AL82" s="130" t="s">
        <v>574</v>
      </c>
      <c r="AM82" s="145" t="s">
        <v>604</v>
      </c>
      <c r="AN82" s="130" t="s">
        <v>573</v>
      </c>
      <c r="AO82" s="130" t="s">
        <v>2176</v>
      </c>
      <c r="AP82" s="134" t="s">
        <v>2123</v>
      </c>
      <c r="AQ82" s="134" t="s">
        <v>1533</v>
      </c>
      <c r="AR82" s="130" t="s">
        <v>577</v>
      </c>
      <c r="AS82" s="135" t="s">
        <v>601</v>
      </c>
      <c r="AT82" s="135" t="s">
        <v>606</v>
      </c>
      <c r="AU82" s="135" t="s">
        <v>1672</v>
      </c>
      <c r="AV82" s="130" t="s">
        <v>1697</v>
      </c>
      <c r="AW82" s="137" t="str">
        <f>VLOOKUP($B82,'[2]HR Core - Employee Master Data '!$C:$BB,32,0)</f>
        <v>indirect</v>
      </c>
      <c r="AX82" s="135">
        <v>26</v>
      </c>
      <c r="AY82" s="138" t="s">
        <v>2037</v>
      </c>
      <c r="AZ82" s="138">
        <v>40</v>
      </c>
      <c r="BA82" s="130" t="s">
        <v>1095</v>
      </c>
      <c r="BB82" s="132">
        <v>43703</v>
      </c>
      <c r="BC82" s="132">
        <v>47355</v>
      </c>
      <c r="BD82" s="135" t="s">
        <v>162</v>
      </c>
      <c r="BE82" s="135" t="s">
        <v>162</v>
      </c>
      <c r="BF82" s="130" t="s">
        <v>1232</v>
      </c>
      <c r="BG82" s="130" t="s">
        <v>1118</v>
      </c>
      <c r="BH82" s="140" t="s">
        <v>1155</v>
      </c>
      <c r="BI82" s="132">
        <v>45641</v>
      </c>
      <c r="BJ82" s="135" t="s">
        <v>577</v>
      </c>
      <c r="BK82" s="132" t="s">
        <v>1298</v>
      </c>
      <c r="BL82" s="135" t="s">
        <v>606</v>
      </c>
      <c r="BM82" s="135" t="s">
        <v>1336</v>
      </c>
      <c r="BN82" s="141" t="s">
        <v>1155</v>
      </c>
      <c r="BO82" s="141">
        <v>45641</v>
      </c>
      <c r="BP82" s="135" t="s">
        <v>1392</v>
      </c>
      <c r="BQ82" s="135" t="s">
        <v>1392</v>
      </c>
      <c r="BR82" s="132">
        <f t="shared" si="15"/>
        <v>45641</v>
      </c>
      <c r="BS82" s="132" t="s">
        <v>1795</v>
      </c>
      <c r="BT82" s="132" t="s">
        <v>1898</v>
      </c>
      <c r="BU82" s="135"/>
      <c r="BV82" s="130" t="s">
        <v>592</v>
      </c>
      <c r="BW82" s="135"/>
      <c r="BX82" s="135"/>
      <c r="BY82" s="135"/>
      <c r="BZ82" s="135"/>
      <c r="CA82" s="142">
        <v>33</v>
      </c>
      <c r="CB82" s="135"/>
      <c r="CC82" s="135"/>
      <c r="CD82" s="135"/>
      <c r="CE82" s="135"/>
      <c r="CF82" s="135"/>
      <c r="CG82" s="135" t="s">
        <v>2040</v>
      </c>
      <c r="CH82" s="143" t="s">
        <v>533</v>
      </c>
    </row>
    <row r="83" spans="1:86" ht="15" thickBot="1" x14ac:dyDescent="0.4">
      <c r="A83" s="106">
        <v>82</v>
      </c>
      <c r="B83" s="135" t="s">
        <v>858</v>
      </c>
      <c r="C83" s="130" t="s">
        <v>587</v>
      </c>
      <c r="D83" s="135" t="s">
        <v>688</v>
      </c>
      <c r="E83" s="135"/>
      <c r="F83" s="135" t="s">
        <v>709</v>
      </c>
      <c r="G83" s="132">
        <v>32109</v>
      </c>
      <c r="H83" s="132">
        <v>41699</v>
      </c>
      <c r="I83" s="133">
        <f t="shared" si="14"/>
        <v>41879</v>
      </c>
      <c r="J83" s="134" t="s">
        <v>581</v>
      </c>
      <c r="K83" s="134" t="s">
        <v>874</v>
      </c>
      <c r="L83" s="130" t="s">
        <v>935</v>
      </c>
      <c r="M83" s="132" t="s">
        <v>162</v>
      </c>
      <c r="N83" s="135"/>
      <c r="O83" s="135"/>
      <c r="P83" s="135"/>
      <c r="Q83" s="135"/>
      <c r="R83" s="135"/>
      <c r="S83" s="136" t="s">
        <v>1009</v>
      </c>
      <c r="T83" s="135"/>
      <c r="U83" s="135" t="s">
        <v>948</v>
      </c>
      <c r="V83" s="130" t="s">
        <v>591</v>
      </c>
      <c r="W83" s="130" t="s">
        <v>1518</v>
      </c>
      <c r="X83" s="130" t="s">
        <v>1463</v>
      </c>
      <c r="Y83" s="130" t="s">
        <v>1560</v>
      </c>
      <c r="Z83" s="130" t="s">
        <v>1581</v>
      </c>
      <c r="AA83" s="130" t="s">
        <v>592</v>
      </c>
      <c r="AB83" s="135"/>
      <c r="AC83" s="134" t="s">
        <v>782</v>
      </c>
      <c r="AD83" s="134" t="s">
        <v>2202</v>
      </c>
      <c r="AE83" s="135"/>
      <c r="AF83" s="135" t="s">
        <v>594</v>
      </c>
      <c r="AG83" s="134" t="s">
        <v>2119</v>
      </c>
      <c r="AH83" s="135" t="s">
        <v>595</v>
      </c>
      <c r="AI83" s="135" t="s">
        <v>2235</v>
      </c>
      <c r="AJ83" s="130" t="s">
        <v>573</v>
      </c>
      <c r="AK83" s="130" t="s">
        <v>948</v>
      </c>
      <c r="AL83" s="130" t="s">
        <v>574</v>
      </c>
      <c r="AM83" s="145" t="s">
        <v>604</v>
      </c>
      <c r="AN83" s="130" t="s">
        <v>573</v>
      </c>
      <c r="AO83" s="130" t="s">
        <v>2176</v>
      </c>
      <c r="AP83" s="134" t="s">
        <v>2123</v>
      </c>
      <c r="AQ83" s="134" t="s">
        <v>1533</v>
      </c>
      <c r="AR83" s="130" t="s">
        <v>577</v>
      </c>
      <c r="AS83" s="135" t="s">
        <v>601</v>
      </c>
      <c r="AT83" s="135" t="s">
        <v>606</v>
      </c>
      <c r="AU83" s="135" t="s">
        <v>1672</v>
      </c>
      <c r="AV83" s="130" t="s">
        <v>1697</v>
      </c>
      <c r="AW83" s="137" t="str">
        <f>VLOOKUP($B83,'[2]HR Core - Employee Master Data '!$C:$BB,32,0)</f>
        <v>indirect</v>
      </c>
      <c r="AX83" s="135">
        <v>27</v>
      </c>
      <c r="AY83" s="138" t="s">
        <v>2037</v>
      </c>
      <c r="AZ83" s="138">
        <v>40</v>
      </c>
      <c r="BA83" s="130" t="s">
        <v>1096</v>
      </c>
      <c r="BB83" s="132">
        <v>43446</v>
      </c>
      <c r="BC83" s="132">
        <v>47098</v>
      </c>
      <c r="BD83" s="135" t="s">
        <v>1116</v>
      </c>
      <c r="BE83" s="135" t="s">
        <v>162</v>
      </c>
      <c r="BF83" s="130" t="s">
        <v>1233</v>
      </c>
      <c r="BG83" s="130" t="s">
        <v>1118</v>
      </c>
      <c r="BH83" s="140" t="s">
        <v>1156</v>
      </c>
      <c r="BI83" s="132">
        <v>45721</v>
      </c>
      <c r="BJ83" s="135" t="s">
        <v>577</v>
      </c>
      <c r="BK83" s="132" t="s">
        <v>1299</v>
      </c>
      <c r="BL83" s="135" t="s">
        <v>606</v>
      </c>
      <c r="BM83" s="135" t="s">
        <v>1336</v>
      </c>
      <c r="BN83" s="141" t="s">
        <v>1156</v>
      </c>
      <c r="BO83" s="141">
        <v>45721</v>
      </c>
      <c r="BP83" s="135" t="s">
        <v>1393</v>
      </c>
      <c r="BQ83" s="135" t="s">
        <v>1393</v>
      </c>
      <c r="BR83" s="132">
        <f t="shared" si="15"/>
        <v>45721</v>
      </c>
      <c r="BS83" s="132" t="s">
        <v>1796</v>
      </c>
      <c r="BT83" s="132" t="s">
        <v>1899</v>
      </c>
      <c r="BU83" s="135"/>
      <c r="BV83" s="130" t="s">
        <v>592</v>
      </c>
      <c r="BW83" s="135"/>
      <c r="BX83" s="135"/>
      <c r="BY83" s="135"/>
      <c r="BZ83" s="135"/>
      <c r="CA83" s="142">
        <v>36</v>
      </c>
      <c r="CB83" s="135"/>
      <c r="CC83" s="135"/>
      <c r="CD83" s="135"/>
      <c r="CE83" s="135"/>
      <c r="CF83" s="135"/>
      <c r="CG83" s="135" t="s">
        <v>2040</v>
      </c>
      <c r="CH83" s="143" t="s">
        <v>533</v>
      </c>
    </row>
    <row r="84" spans="1:86" ht="15" thickBot="1" x14ac:dyDescent="0.4">
      <c r="A84" s="106">
        <v>83</v>
      </c>
      <c r="B84" s="135" t="s">
        <v>859</v>
      </c>
      <c r="C84" s="130" t="s">
        <v>587</v>
      </c>
      <c r="D84" s="135" t="s">
        <v>689</v>
      </c>
      <c r="E84" s="135"/>
      <c r="F84" s="135" t="s">
        <v>766</v>
      </c>
      <c r="G84" s="132">
        <v>33072</v>
      </c>
      <c r="H84" s="132">
        <v>44564</v>
      </c>
      <c r="I84" s="133">
        <f t="shared" si="14"/>
        <v>44744</v>
      </c>
      <c r="J84" s="134" t="s">
        <v>581</v>
      </c>
      <c r="K84" s="134" t="s">
        <v>874</v>
      </c>
      <c r="L84" s="147" t="str">
        <f>+S84</f>
        <v>+971504210639</v>
      </c>
      <c r="M84" s="132" t="s">
        <v>162</v>
      </c>
      <c r="N84" s="135"/>
      <c r="O84" s="135"/>
      <c r="P84" s="135"/>
      <c r="Q84" s="135"/>
      <c r="R84" s="135"/>
      <c r="S84" s="136" t="s">
        <v>971</v>
      </c>
      <c r="T84" s="135"/>
      <c r="U84" s="135" t="s">
        <v>948</v>
      </c>
      <c r="V84" s="130" t="s">
        <v>1409</v>
      </c>
      <c r="W84" s="130" t="s">
        <v>1519</v>
      </c>
      <c r="X84" s="130" t="s">
        <v>1464</v>
      </c>
      <c r="Y84" s="130" t="s">
        <v>1560</v>
      </c>
      <c r="Z84" s="130" t="s">
        <v>1569</v>
      </c>
      <c r="AA84" s="130" t="s">
        <v>592</v>
      </c>
      <c r="AB84" s="135"/>
      <c r="AC84" s="134" t="s">
        <v>786</v>
      </c>
      <c r="AD84" s="134" t="s">
        <v>2203</v>
      </c>
      <c r="AE84" s="135"/>
      <c r="AF84" s="135" t="s">
        <v>594</v>
      </c>
      <c r="AG84" s="134" t="s">
        <v>2119</v>
      </c>
      <c r="AH84" s="135" t="s">
        <v>595</v>
      </c>
      <c r="AI84" s="135" t="s">
        <v>2235</v>
      </c>
      <c r="AJ84" s="130" t="s">
        <v>573</v>
      </c>
      <c r="AK84" s="130" t="s">
        <v>948</v>
      </c>
      <c r="AL84" s="130" t="s">
        <v>574</v>
      </c>
      <c r="AM84" s="145" t="s">
        <v>604</v>
      </c>
      <c r="AN84" s="130" t="s">
        <v>573</v>
      </c>
      <c r="AO84" s="130" t="s">
        <v>2130</v>
      </c>
      <c r="AP84" s="134" t="s">
        <v>2130</v>
      </c>
      <c r="AQ84" s="134" t="s">
        <v>1533</v>
      </c>
      <c r="AR84" s="130" t="s">
        <v>577</v>
      </c>
      <c r="AS84" s="135" t="s">
        <v>601</v>
      </c>
      <c r="AT84" s="135" t="s">
        <v>606</v>
      </c>
      <c r="AU84" s="135" t="s">
        <v>1673</v>
      </c>
      <c r="AV84" s="130" t="s">
        <v>1698</v>
      </c>
      <c r="AW84" s="137" t="str">
        <f>VLOOKUP($B84,'[2]HR Core - Employee Master Data '!$C:$BB,32,0)</f>
        <v>direct</v>
      </c>
      <c r="AX84" s="135">
        <v>22</v>
      </c>
      <c r="AY84" s="138" t="s">
        <v>2037</v>
      </c>
      <c r="AZ84" s="138">
        <v>40</v>
      </c>
      <c r="BA84" s="130" t="s">
        <v>1097</v>
      </c>
      <c r="BB84" s="132">
        <v>43864</v>
      </c>
      <c r="BC84" s="132">
        <v>47516</v>
      </c>
      <c r="BD84" s="135" t="s">
        <v>162</v>
      </c>
      <c r="BE84" s="135" t="s">
        <v>162</v>
      </c>
      <c r="BF84" s="130" t="s">
        <v>1234</v>
      </c>
      <c r="BG84" s="130" t="s">
        <v>1118</v>
      </c>
      <c r="BH84" s="140">
        <v>44579</v>
      </c>
      <c r="BI84" s="132">
        <v>45674</v>
      </c>
      <c r="BJ84" s="135" t="s">
        <v>577</v>
      </c>
      <c r="BK84" s="132" t="s">
        <v>1300</v>
      </c>
      <c r="BL84" s="135" t="s">
        <v>606</v>
      </c>
      <c r="BM84" s="135" t="s">
        <v>1326</v>
      </c>
      <c r="BN84" s="141">
        <v>44579</v>
      </c>
      <c r="BO84" s="141">
        <v>45674</v>
      </c>
      <c r="BP84" s="135" t="s">
        <v>1394</v>
      </c>
      <c r="BQ84" s="135" t="s">
        <v>1394</v>
      </c>
      <c r="BR84" s="132">
        <f t="shared" si="15"/>
        <v>45674</v>
      </c>
      <c r="BS84" s="132" t="s">
        <v>1796</v>
      </c>
      <c r="BT84" s="132" t="s">
        <v>1900</v>
      </c>
      <c r="BU84" s="135"/>
      <c r="BV84" s="130" t="s">
        <v>592</v>
      </c>
      <c r="BW84" s="135"/>
      <c r="BX84" s="135"/>
      <c r="BY84" s="135"/>
      <c r="BZ84" s="135"/>
      <c r="CA84" s="142">
        <v>33</v>
      </c>
      <c r="CB84" s="135"/>
      <c r="CC84" s="135"/>
      <c r="CD84" s="135"/>
      <c r="CE84" s="135"/>
      <c r="CF84" s="135"/>
      <c r="CG84" s="135" t="s">
        <v>2040</v>
      </c>
      <c r="CH84" s="143" t="s">
        <v>533</v>
      </c>
    </row>
    <row r="85" spans="1:86" ht="15" thickBot="1" x14ac:dyDescent="0.4">
      <c r="A85" s="106">
        <v>84</v>
      </c>
      <c r="B85" s="135" t="s">
        <v>860</v>
      </c>
      <c r="C85" s="130" t="s">
        <v>587</v>
      </c>
      <c r="D85" s="135" t="s">
        <v>690</v>
      </c>
      <c r="E85" s="135"/>
      <c r="F85" s="135" t="s">
        <v>767</v>
      </c>
      <c r="G85" s="132">
        <v>35886</v>
      </c>
      <c r="H85" s="132">
        <v>43388</v>
      </c>
      <c r="I85" s="133">
        <f t="shared" si="14"/>
        <v>43568</v>
      </c>
      <c r="J85" s="134" t="s">
        <v>581</v>
      </c>
      <c r="K85" s="134" t="s">
        <v>874</v>
      </c>
      <c r="L85" s="147" t="str">
        <f>+S85</f>
        <v>+971589784837</v>
      </c>
      <c r="M85" s="132" t="s">
        <v>162</v>
      </c>
      <c r="N85" s="135"/>
      <c r="O85" s="135"/>
      <c r="P85" s="135"/>
      <c r="Q85" s="135"/>
      <c r="R85" s="135"/>
      <c r="S85" s="136" t="s">
        <v>1010</v>
      </c>
      <c r="T85" s="135"/>
      <c r="U85" s="135" t="s">
        <v>948</v>
      </c>
      <c r="V85" s="130" t="s">
        <v>1409</v>
      </c>
      <c r="W85" s="130" t="s">
        <v>1520</v>
      </c>
      <c r="X85" s="130" t="s">
        <v>1465</v>
      </c>
      <c r="Y85" s="130" t="s">
        <v>1560</v>
      </c>
      <c r="Z85" s="130" t="s">
        <v>1569</v>
      </c>
      <c r="AA85" s="130" t="s">
        <v>592</v>
      </c>
      <c r="AB85" s="135"/>
      <c r="AC85" s="134" t="s">
        <v>786</v>
      </c>
      <c r="AD85" s="134" t="s">
        <v>2203</v>
      </c>
      <c r="AE85" s="135"/>
      <c r="AF85" s="135" t="s">
        <v>594</v>
      </c>
      <c r="AG85" s="134" t="s">
        <v>2119</v>
      </c>
      <c r="AH85" s="135" t="s">
        <v>595</v>
      </c>
      <c r="AI85" s="135" t="s">
        <v>2235</v>
      </c>
      <c r="AJ85" s="130" t="s">
        <v>573</v>
      </c>
      <c r="AK85" s="130" t="s">
        <v>948</v>
      </c>
      <c r="AL85" s="130" t="s">
        <v>574</v>
      </c>
      <c r="AM85" s="145" t="s">
        <v>604</v>
      </c>
      <c r="AN85" s="130" t="s">
        <v>573</v>
      </c>
      <c r="AO85" s="130" t="s">
        <v>2130</v>
      </c>
      <c r="AP85" s="134" t="s">
        <v>2130</v>
      </c>
      <c r="AQ85" s="134" t="s">
        <v>605</v>
      </c>
      <c r="AR85" s="130" t="s">
        <v>577</v>
      </c>
      <c r="AS85" s="135" t="s">
        <v>601</v>
      </c>
      <c r="AT85" s="135" t="s">
        <v>606</v>
      </c>
      <c r="AU85" s="135" t="s">
        <v>1673</v>
      </c>
      <c r="AV85" s="130" t="s">
        <v>1689</v>
      </c>
      <c r="AW85" s="137" t="str">
        <f>VLOOKUP($B85,'[2]HR Core - Employee Master Data '!$C:$BB,32,0)</f>
        <v>direct</v>
      </c>
      <c r="AX85" s="135">
        <v>24</v>
      </c>
      <c r="AY85" s="138" t="s">
        <v>2037</v>
      </c>
      <c r="AZ85" s="138">
        <v>40</v>
      </c>
      <c r="BA85" s="130" t="s">
        <v>1098</v>
      </c>
      <c r="BB85" s="132">
        <v>43197</v>
      </c>
      <c r="BC85" s="132">
        <v>46849</v>
      </c>
      <c r="BD85" s="135" t="s">
        <v>162</v>
      </c>
      <c r="BE85" s="135" t="s">
        <v>162</v>
      </c>
      <c r="BF85" s="130" t="s">
        <v>1235</v>
      </c>
      <c r="BG85" s="130" t="s">
        <v>1118</v>
      </c>
      <c r="BH85" s="140">
        <v>43391</v>
      </c>
      <c r="BI85" s="132">
        <v>45582</v>
      </c>
      <c r="BJ85" s="135" t="s">
        <v>577</v>
      </c>
      <c r="BK85" s="132" t="s">
        <v>1301</v>
      </c>
      <c r="BL85" s="135" t="s">
        <v>606</v>
      </c>
      <c r="BM85" s="135" t="s">
        <v>1326</v>
      </c>
      <c r="BN85" s="141">
        <v>43391</v>
      </c>
      <c r="BO85" s="141">
        <v>45582</v>
      </c>
      <c r="BP85" s="135" t="s">
        <v>1395</v>
      </c>
      <c r="BQ85" s="135" t="s">
        <v>1395</v>
      </c>
      <c r="BR85" s="132">
        <f t="shared" si="15"/>
        <v>45582</v>
      </c>
      <c r="BS85" s="132" t="s">
        <v>1796</v>
      </c>
      <c r="BT85" s="132" t="s">
        <v>1901</v>
      </c>
      <c r="BU85" s="135"/>
      <c r="BV85" s="130" t="s">
        <v>592</v>
      </c>
      <c r="BW85" s="135"/>
      <c r="BX85" s="135"/>
      <c r="BY85" s="135"/>
      <c r="BZ85" s="135"/>
      <c r="CA85" s="142">
        <v>25</v>
      </c>
      <c r="CB85" s="135"/>
      <c r="CC85" s="135"/>
      <c r="CD85" s="135"/>
      <c r="CE85" s="135"/>
      <c r="CF85" s="135"/>
      <c r="CG85" s="135" t="s">
        <v>2040</v>
      </c>
      <c r="CH85" s="143" t="s">
        <v>533</v>
      </c>
    </row>
    <row r="86" spans="1:86" ht="15" thickBot="1" x14ac:dyDescent="0.4">
      <c r="A86" s="106">
        <v>85</v>
      </c>
      <c r="B86" s="135" t="s">
        <v>861</v>
      </c>
      <c r="C86" s="130" t="s">
        <v>587</v>
      </c>
      <c r="D86" s="135" t="s">
        <v>691</v>
      </c>
      <c r="E86" s="135"/>
      <c r="F86" s="135" t="s">
        <v>768</v>
      </c>
      <c r="G86" s="132">
        <v>32660</v>
      </c>
      <c r="H86" s="132">
        <v>41994</v>
      </c>
      <c r="I86" s="133">
        <f t="shared" si="14"/>
        <v>42174</v>
      </c>
      <c r="J86" s="134" t="s">
        <v>581</v>
      </c>
      <c r="K86" s="134" t="s">
        <v>874</v>
      </c>
      <c r="L86" s="147" t="str">
        <f>+S86</f>
        <v>+971525746059</v>
      </c>
      <c r="M86" s="132" t="s">
        <v>162</v>
      </c>
      <c r="N86" s="135"/>
      <c r="O86" s="135"/>
      <c r="P86" s="135"/>
      <c r="Q86" s="135"/>
      <c r="R86" s="135"/>
      <c r="S86" s="136" t="s">
        <v>1011</v>
      </c>
      <c r="T86" s="135"/>
      <c r="U86" s="135" t="s">
        <v>948</v>
      </c>
      <c r="V86" s="130" t="s">
        <v>1405</v>
      </c>
      <c r="W86" s="130" t="s">
        <v>1521</v>
      </c>
      <c r="X86" s="130" t="s">
        <v>1466</v>
      </c>
      <c r="Y86" s="130" t="s">
        <v>1559</v>
      </c>
      <c r="Z86" s="130" t="s">
        <v>1569</v>
      </c>
      <c r="AA86" s="130" t="s">
        <v>592</v>
      </c>
      <c r="AB86" s="135"/>
      <c r="AC86" s="134" t="s">
        <v>786</v>
      </c>
      <c r="AD86" s="134" t="s">
        <v>2203</v>
      </c>
      <c r="AE86" s="135"/>
      <c r="AF86" s="135" t="s">
        <v>594</v>
      </c>
      <c r="AG86" s="134" t="s">
        <v>2119</v>
      </c>
      <c r="AH86" s="135" t="s">
        <v>595</v>
      </c>
      <c r="AI86" s="135" t="s">
        <v>2235</v>
      </c>
      <c r="AJ86" s="130" t="s">
        <v>573</v>
      </c>
      <c r="AK86" s="130" t="s">
        <v>948</v>
      </c>
      <c r="AL86" s="130" t="s">
        <v>574</v>
      </c>
      <c r="AM86" s="145" t="s">
        <v>604</v>
      </c>
      <c r="AN86" s="130" t="s">
        <v>573</v>
      </c>
      <c r="AO86" s="130" t="s">
        <v>2130</v>
      </c>
      <c r="AP86" s="134" t="s">
        <v>2130</v>
      </c>
      <c r="AQ86" s="134" t="s">
        <v>605</v>
      </c>
      <c r="AR86" s="130" t="s">
        <v>577</v>
      </c>
      <c r="AS86" s="135" t="s">
        <v>601</v>
      </c>
      <c r="AT86" s="135" t="s">
        <v>606</v>
      </c>
      <c r="AU86" s="135" t="s">
        <v>1673</v>
      </c>
      <c r="AV86" s="130" t="s">
        <v>1689</v>
      </c>
      <c r="AW86" s="137" t="str">
        <f>VLOOKUP($B86,'[2]HR Core - Employee Master Data '!$C:$BB,32,0)</f>
        <v>direct</v>
      </c>
      <c r="AX86" s="135">
        <v>27</v>
      </c>
      <c r="AY86" s="138" t="s">
        <v>2037</v>
      </c>
      <c r="AZ86" s="138">
        <v>40</v>
      </c>
      <c r="BA86" s="130" t="s">
        <v>1099</v>
      </c>
      <c r="BB86" s="132">
        <v>44310</v>
      </c>
      <c r="BC86" s="132">
        <v>47961</v>
      </c>
      <c r="BD86" s="135" t="s">
        <v>1110</v>
      </c>
      <c r="BE86" s="135" t="s">
        <v>162</v>
      </c>
      <c r="BF86" s="130" t="s">
        <v>1236</v>
      </c>
      <c r="BG86" s="130" t="s">
        <v>1118</v>
      </c>
      <c r="BH86" s="140" t="s">
        <v>1157</v>
      </c>
      <c r="BI86" s="132">
        <v>45310</v>
      </c>
      <c r="BJ86" s="135" t="s">
        <v>577</v>
      </c>
      <c r="BK86" s="132" t="s">
        <v>1302</v>
      </c>
      <c r="BL86" s="135" t="s">
        <v>606</v>
      </c>
      <c r="BM86" s="135" t="s">
        <v>1328</v>
      </c>
      <c r="BN86" s="141" t="s">
        <v>1157</v>
      </c>
      <c r="BO86" s="141">
        <v>45310</v>
      </c>
      <c r="BP86" s="135" t="s">
        <v>1396</v>
      </c>
      <c r="BQ86" s="135" t="s">
        <v>1396</v>
      </c>
      <c r="BR86" s="132">
        <f t="shared" si="15"/>
        <v>45310</v>
      </c>
      <c r="BS86" s="132" t="s">
        <v>1795</v>
      </c>
      <c r="BT86" s="132" t="s">
        <v>1902</v>
      </c>
      <c r="BU86" s="135"/>
      <c r="BV86" s="130" t="s">
        <v>592</v>
      </c>
      <c r="BW86" s="135"/>
      <c r="BX86" s="135"/>
      <c r="BY86" s="135"/>
      <c r="BZ86" s="135"/>
      <c r="CA86" s="142">
        <v>34</v>
      </c>
      <c r="CB86" s="135"/>
      <c r="CC86" s="135"/>
      <c r="CD86" s="135"/>
      <c r="CE86" s="135"/>
      <c r="CF86" s="135"/>
      <c r="CG86" s="135" t="s">
        <v>2040</v>
      </c>
      <c r="CH86" s="143" t="s">
        <v>533</v>
      </c>
    </row>
    <row r="87" spans="1:86" ht="15" thickBot="1" x14ac:dyDescent="0.4">
      <c r="A87" s="106">
        <v>86</v>
      </c>
      <c r="B87" s="135" t="s">
        <v>862</v>
      </c>
      <c r="C87" s="130" t="s">
        <v>587</v>
      </c>
      <c r="D87" s="135" t="s">
        <v>692</v>
      </c>
      <c r="E87" s="135"/>
      <c r="F87" s="135" t="s">
        <v>768</v>
      </c>
      <c r="G87" s="132">
        <v>33255</v>
      </c>
      <c r="H87" s="132">
        <v>40791</v>
      </c>
      <c r="I87" s="133">
        <f t="shared" si="14"/>
        <v>40971</v>
      </c>
      <c r="J87" s="134" t="s">
        <v>581</v>
      </c>
      <c r="K87" s="134" t="s">
        <v>874</v>
      </c>
      <c r="L87" s="130" t="s">
        <v>936</v>
      </c>
      <c r="M87" s="132" t="s">
        <v>162</v>
      </c>
      <c r="N87" s="135"/>
      <c r="O87" s="135"/>
      <c r="P87" s="135"/>
      <c r="Q87" s="135"/>
      <c r="R87" s="135"/>
      <c r="S87" s="136" t="s">
        <v>1012</v>
      </c>
      <c r="T87" s="135"/>
      <c r="U87" s="135" t="s">
        <v>948</v>
      </c>
      <c r="V87" s="130" t="s">
        <v>1405</v>
      </c>
      <c r="W87" s="130" t="s">
        <v>1522</v>
      </c>
      <c r="X87" s="130" t="s">
        <v>1467</v>
      </c>
      <c r="Y87" s="130" t="s">
        <v>1559</v>
      </c>
      <c r="Z87" s="130" t="s">
        <v>1580</v>
      </c>
      <c r="AA87" s="130" t="s">
        <v>592</v>
      </c>
      <c r="AB87" s="135"/>
      <c r="AC87" s="134" t="s">
        <v>786</v>
      </c>
      <c r="AD87" s="134" t="s">
        <v>2203</v>
      </c>
      <c r="AE87" s="135"/>
      <c r="AF87" s="135" t="s">
        <v>594</v>
      </c>
      <c r="AG87" s="134" t="s">
        <v>2119</v>
      </c>
      <c r="AH87" s="135" t="s">
        <v>595</v>
      </c>
      <c r="AI87" s="135" t="s">
        <v>2235</v>
      </c>
      <c r="AJ87" s="130" t="s">
        <v>573</v>
      </c>
      <c r="AK87" s="130" t="s">
        <v>948</v>
      </c>
      <c r="AL87" s="130" t="s">
        <v>574</v>
      </c>
      <c r="AM87" s="145" t="s">
        <v>604</v>
      </c>
      <c r="AN87" s="130" t="s">
        <v>573</v>
      </c>
      <c r="AO87" s="130" t="s">
        <v>2130</v>
      </c>
      <c r="AP87" s="134" t="s">
        <v>2130</v>
      </c>
      <c r="AQ87" s="134" t="s">
        <v>605</v>
      </c>
      <c r="AR87" s="130" t="s">
        <v>577</v>
      </c>
      <c r="AS87" s="135" t="s">
        <v>601</v>
      </c>
      <c r="AT87" s="135" t="s">
        <v>606</v>
      </c>
      <c r="AU87" s="135" t="s">
        <v>1633</v>
      </c>
      <c r="AV87" s="130" t="s">
        <v>1699</v>
      </c>
      <c r="AW87" s="137" t="str">
        <f>VLOOKUP($B87,'[2]HR Core - Employee Master Data '!$C:$BB,32,0)</f>
        <v>direct</v>
      </c>
      <c r="AX87" s="135">
        <v>27</v>
      </c>
      <c r="AY87" s="138" t="s">
        <v>2037</v>
      </c>
      <c r="AZ87" s="138">
        <v>40</v>
      </c>
      <c r="BA87" s="130" t="s">
        <v>1100</v>
      </c>
      <c r="BB87" s="132">
        <v>44277</v>
      </c>
      <c r="BC87" s="132">
        <v>47928</v>
      </c>
      <c r="BD87" s="135" t="s">
        <v>1110</v>
      </c>
      <c r="BE87" s="135" t="s">
        <v>162</v>
      </c>
      <c r="BF87" s="130" t="s">
        <v>1237</v>
      </c>
      <c r="BG87" s="130" t="s">
        <v>1118</v>
      </c>
      <c r="BH87" s="140" t="s">
        <v>1138</v>
      </c>
      <c r="BI87" s="132">
        <v>45269</v>
      </c>
      <c r="BJ87" s="135" t="s">
        <v>577</v>
      </c>
      <c r="BK87" s="132" t="s">
        <v>1303</v>
      </c>
      <c r="BL87" s="135" t="s">
        <v>606</v>
      </c>
      <c r="BM87" s="135" t="s">
        <v>1326</v>
      </c>
      <c r="BN87" s="141" t="s">
        <v>1138</v>
      </c>
      <c r="BO87" s="141" t="s">
        <v>1179</v>
      </c>
      <c r="BP87" s="135" t="s">
        <v>1397</v>
      </c>
      <c r="BQ87" s="135" t="s">
        <v>1397</v>
      </c>
      <c r="BR87" s="132">
        <f t="shared" si="15"/>
        <v>45269</v>
      </c>
      <c r="BS87" s="132" t="s">
        <v>1795</v>
      </c>
      <c r="BT87" s="132" t="s">
        <v>1903</v>
      </c>
      <c r="BU87" s="135"/>
      <c r="BV87" s="130" t="s">
        <v>592</v>
      </c>
      <c r="BW87" s="135"/>
      <c r="BX87" s="135"/>
      <c r="BY87" s="135"/>
      <c r="BZ87" s="135"/>
      <c r="CA87" s="142">
        <v>32</v>
      </c>
      <c r="CB87" s="135"/>
      <c r="CC87" s="135"/>
      <c r="CD87" s="135"/>
      <c r="CE87" s="135"/>
      <c r="CF87" s="135"/>
      <c r="CG87" s="135" t="s">
        <v>2040</v>
      </c>
      <c r="CH87" s="143" t="s">
        <v>533</v>
      </c>
    </row>
    <row r="88" spans="1:86" ht="15" thickBot="1" x14ac:dyDescent="0.4">
      <c r="A88" s="106">
        <v>87</v>
      </c>
      <c r="B88" s="135" t="s">
        <v>863</v>
      </c>
      <c r="C88" s="130" t="s">
        <v>587</v>
      </c>
      <c r="D88" s="135" t="s">
        <v>693</v>
      </c>
      <c r="E88" s="135"/>
      <c r="F88" s="135" t="s">
        <v>769</v>
      </c>
      <c r="G88" s="132">
        <v>30287</v>
      </c>
      <c r="H88" s="132">
        <v>41283</v>
      </c>
      <c r="I88" s="133">
        <f t="shared" si="14"/>
        <v>41463</v>
      </c>
      <c r="J88" s="134" t="s">
        <v>581</v>
      </c>
      <c r="K88" s="134" t="s">
        <v>874</v>
      </c>
      <c r="L88" s="130" t="s">
        <v>937</v>
      </c>
      <c r="M88" s="132" t="s">
        <v>162</v>
      </c>
      <c r="N88" s="135"/>
      <c r="O88" s="135"/>
      <c r="P88" s="135"/>
      <c r="Q88" s="135"/>
      <c r="R88" s="135"/>
      <c r="S88" s="136" t="s">
        <v>1013</v>
      </c>
      <c r="T88" s="135"/>
      <c r="U88" s="135" t="s">
        <v>948</v>
      </c>
      <c r="V88" s="130" t="s">
        <v>1405</v>
      </c>
      <c r="W88" s="130" t="s">
        <v>1523</v>
      </c>
      <c r="X88" s="130" t="s">
        <v>1468</v>
      </c>
      <c r="Y88" s="130" t="s">
        <v>1559</v>
      </c>
      <c r="Z88" s="130" t="s">
        <v>161</v>
      </c>
      <c r="AA88" s="130" t="s">
        <v>592</v>
      </c>
      <c r="AB88" s="135"/>
      <c r="AC88" s="134" t="s">
        <v>786</v>
      </c>
      <c r="AD88" s="134" t="s">
        <v>2203</v>
      </c>
      <c r="AE88" s="135"/>
      <c r="AF88" s="135" t="s">
        <v>594</v>
      </c>
      <c r="AG88" s="134" t="s">
        <v>2119</v>
      </c>
      <c r="AH88" s="135" t="s">
        <v>595</v>
      </c>
      <c r="AI88" s="135" t="s">
        <v>2235</v>
      </c>
      <c r="AJ88" s="130" t="s">
        <v>573</v>
      </c>
      <c r="AK88" s="130" t="s">
        <v>948</v>
      </c>
      <c r="AL88" s="130" t="s">
        <v>574</v>
      </c>
      <c r="AM88" s="145" t="s">
        <v>604</v>
      </c>
      <c r="AN88" s="130" t="s">
        <v>573</v>
      </c>
      <c r="AO88" s="130" t="s">
        <v>2130</v>
      </c>
      <c r="AP88" s="134" t="s">
        <v>2130</v>
      </c>
      <c r="AQ88" s="134" t="s">
        <v>605</v>
      </c>
      <c r="AR88" s="130" t="s">
        <v>577</v>
      </c>
      <c r="AS88" s="135" t="s">
        <v>601</v>
      </c>
      <c r="AT88" s="135" t="s">
        <v>606</v>
      </c>
      <c r="AU88" s="135" t="s">
        <v>1673</v>
      </c>
      <c r="AV88" s="130" t="s">
        <v>1698</v>
      </c>
      <c r="AW88" s="137" t="str">
        <f>VLOOKUP($B88,'[2]HR Core - Employee Master Data '!$C:$BB,32,0)</f>
        <v>direct</v>
      </c>
      <c r="AX88" s="135">
        <v>27</v>
      </c>
      <c r="AY88" s="138" t="s">
        <v>2037</v>
      </c>
      <c r="AZ88" s="138">
        <v>40</v>
      </c>
      <c r="BA88" s="130" t="s">
        <v>1101</v>
      </c>
      <c r="BB88" s="132">
        <v>44883</v>
      </c>
      <c r="BC88" s="132">
        <v>48535</v>
      </c>
      <c r="BD88" s="135" t="s">
        <v>1109</v>
      </c>
      <c r="BE88" s="135" t="s">
        <v>162</v>
      </c>
      <c r="BF88" s="130" t="s">
        <v>1238</v>
      </c>
      <c r="BG88" s="130" t="s">
        <v>1118</v>
      </c>
      <c r="BH88" s="140">
        <v>44693</v>
      </c>
      <c r="BI88" s="132">
        <v>45788</v>
      </c>
      <c r="BJ88" s="135" t="s">
        <v>577</v>
      </c>
      <c r="BK88" s="132" t="s">
        <v>1304</v>
      </c>
      <c r="BL88" s="135" t="s">
        <v>606</v>
      </c>
      <c r="BM88" s="135" t="s">
        <v>1326</v>
      </c>
      <c r="BN88" s="141">
        <v>44693</v>
      </c>
      <c r="BO88" s="141">
        <v>45788</v>
      </c>
      <c r="BP88" s="135" t="s">
        <v>1398</v>
      </c>
      <c r="BQ88" s="135" t="s">
        <v>1398</v>
      </c>
      <c r="BR88" s="132">
        <f t="shared" si="15"/>
        <v>45788</v>
      </c>
      <c r="BS88" s="132" t="s">
        <v>1795</v>
      </c>
      <c r="BT88" s="132" t="s">
        <v>1904</v>
      </c>
      <c r="BU88" s="135"/>
      <c r="BV88" s="130" t="s">
        <v>592</v>
      </c>
      <c r="BW88" s="135"/>
      <c r="BX88" s="135"/>
      <c r="BY88" s="135"/>
      <c r="BZ88" s="135"/>
      <c r="CA88" s="142">
        <v>41</v>
      </c>
      <c r="CB88" s="135"/>
      <c r="CC88" s="135"/>
      <c r="CD88" s="135"/>
      <c r="CE88" s="135"/>
      <c r="CF88" s="135"/>
      <c r="CG88" s="135" t="s">
        <v>2040</v>
      </c>
      <c r="CH88" s="143" t="s">
        <v>533</v>
      </c>
    </row>
    <row r="89" spans="1:86" ht="29.5" thickBot="1" x14ac:dyDescent="0.4">
      <c r="A89" s="106">
        <v>88</v>
      </c>
      <c r="B89" s="135" t="s">
        <v>864</v>
      </c>
      <c r="C89" s="130" t="s">
        <v>587</v>
      </c>
      <c r="D89" s="135" t="s">
        <v>694</v>
      </c>
      <c r="E89" s="135"/>
      <c r="F89" s="135" t="s">
        <v>770</v>
      </c>
      <c r="G89" s="132">
        <v>27943</v>
      </c>
      <c r="H89" s="132">
        <v>41283</v>
      </c>
      <c r="I89" s="133">
        <f t="shared" si="14"/>
        <v>41463</v>
      </c>
      <c r="J89" s="134" t="s">
        <v>581</v>
      </c>
      <c r="K89" s="134" t="s">
        <v>874</v>
      </c>
      <c r="L89" s="147" t="str">
        <f>+S89</f>
        <v>+971554372355</v>
      </c>
      <c r="M89" s="132" t="s">
        <v>162</v>
      </c>
      <c r="N89" s="135"/>
      <c r="O89" s="135"/>
      <c r="P89" s="135"/>
      <c r="Q89" s="135"/>
      <c r="R89" s="135"/>
      <c r="S89" s="136" t="s">
        <v>1014</v>
      </c>
      <c r="T89" s="135"/>
      <c r="U89" s="135" t="s">
        <v>948</v>
      </c>
      <c r="V89" s="130" t="s">
        <v>1412</v>
      </c>
      <c r="W89" s="130" t="s">
        <v>1524</v>
      </c>
      <c r="X89" s="130" t="s">
        <v>1469</v>
      </c>
      <c r="Y89" s="130" t="s">
        <v>1564</v>
      </c>
      <c r="Z89" s="130" t="s">
        <v>577</v>
      </c>
      <c r="AA89" s="130" t="s">
        <v>592</v>
      </c>
      <c r="AB89" s="135"/>
      <c r="AC89" s="134" t="s">
        <v>786</v>
      </c>
      <c r="AD89" s="134" t="s">
        <v>2203</v>
      </c>
      <c r="AE89" s="135"/>
      <c r="AF89" s="135" t="s">
        <v>594</v>
      </c>
      <c r="AG89" s="134" t="s">
        <v>2119</v>
      </c>
      <c r="AH89" s="135" t="s">
        <v>595</v>
      </c>
      <c r="AI89" s="135" t="s">
        <v>2235</v>
      </c>
      <c r="AJ89" s="130" t="s">
        <v>573</v>
      </c>
      <c r="AK89" s="130" t="s">
        <v>948</v>
      </c>
      <c r="AL89" s="130" t="s">
        <v>574</v>
      </c>
      <c r="AM89" s="145" t="s">
        <v>604</v>
      </c>
      <c r="AN89" s="130" t="s">
        <v>573</v>
      </c>
      <c r="AO89" s="130" t="s">
        <v>2130</v>
      </c>
      <c r="AP89" s="134" t="s">
        <v>2130</v>
      </c>
      <c r="AQ89" s="134" t="s">
        <v>605</v>
      </c>
      <c r="AR89" s="130" t="s">
        <v>577</v>
      </c>
      <c r="AS89" s="135" t="s">
        <v>601</v>
      </c>
      <c r="AT89" s="135" t="s">
        <v>606</v>
      </c>
      <c r="AU89" s="135" t="s">
        <v>1673</v>
      </c>
      <c r="AV89" s="130" t="s">
        <v>1700</v>
      </c>
      <c r="AW89" s="137" t="str">
        <f>VLOOKUP($B89,'[2]HR Core - Employee Master Data '!$C:$BB,32,0)</f>
        <v>direct</v>
      </c>
      <c r="AX89" s="135">
        <v>27</v>
      </c>
      <c r="AY89" s="138" t="s">
        <v>2037</v>
      </c>
      <c r="AZ89" s="138">
        <v>40</v>
      </c>
      <c r="BA89" s="130" t="s">
        <v>1102</v>
      </c>
      <c r="BB89" s="132">
        <v>42463</v>
      </c>
      <c r="BC89" s="132">
        <v>46114</v>
      </c>
      <c r="BD89" s="135" t="s">
        <v>1109</v>
      </c>
      <c r="BE89" s="135" t="s">
        <v>162</v>
      </c>
      <c r="BF89" s="130" t="s">
        <v>1239</v>
      </c>
      <c r="BG89" s="130" t="s">
        <v>1118</v>
      </c>
      <c r="BH89" s="140">
        <v>44692</v>
      </c>
      <c r="BI89" s="132">
        <v>45787</v>
      </c>
      <c r="BJ89" s="135" t="s">
        <v>577</v>
      </c>
      <c r="BK89" s="132" t="s">
        <v>1305</v>
      </c>
      <c r="BL89" s="135" t="s">
        <v>606</v>
      </c>
      <c r="BM89" s="135" t="s">
        <v>1326</v>
      </c>
      <c r="BN89" s="141">
        <v>44692</v>
      </c>
      <c r="BO89" s="141">
        <v>45787</v>
      </c>
      <c r="BP89" s="135" t="s">
        <v>1399</v>
      </c>
      <c r="BQ89" s="135" t="s">
        <v>1399</v>
      </c>
      <c r="BR89" s="132">
        <f t="shared" si="15"/>
        <v>45787</v>
      </c>
      <c r="BS89" s="132" t="s">
        <v>1796</v>
      </c>
      <c r="BT89" s="132" t="s">
        <v>1905</v>
      </c>
      <c r="BU89" s="135"/>
      <c r="BV89" s="130" t="s">
        <v>592</v>
      </c>
      <c r="BW89" s="135"/>
      <c r="BX89" s="135"/>
      <c r="BY89" s="135"/>
      <c r="BZ89" s="135"/>
      <c r="CA89" s="142">
        <v>47</v>
      </c>
      <c r="CB89" s="135"/>
      <c r="CC89" s="135"/>
      <c r="CD89" s="135"/>
      <c r="CE89" s="135"/>
      <c r="CF89" s="135"/>
      <c r="CG89" s="135" t="s">
        <v>2040</v>
      </c>
      <c r="CH89" s="143" t="s">
        <v>533</v>
      </c>
    </row>
    <row r="90" spans="1:86" ht="15" thickBot="1" x14ac:dyDescent="0.4">
      <c r="A90" s="106">
        <v>89</v>
      </c>
      <c r="B90" s="135" t="s">
        <v>865</v>
      </c>
      <c r="C90" s="130" t="s">
        <v>587</v>
      </c>
      <c r="D90" s="135" t="s">
        <v>695</v>
      </c>
      <c r="E90" s="135"/>
      <c r="F90" s="135" t="s">
        <v>753</v>
      </c>
      <c r="G90" s="132">
        <v>35615</v>
      </c>
      <c r="H90" s="132">
        <v>44451</v>
      </c>
      <c r="I90" s="133">
        <f t="shared" si="14"/>
        <v>44631</v>
      </c>
      <c r="J90" s="134" t="s">
        <v>581</v>
      </c>
      <c r="K90" s="134" t="s">
        <v>874</v>
      </c>
      <c r="L90" s="130" t="s">
        <v>2215</v>
      </c>
      <c r="M90" s="132" t="s">
        <v>944</v>
      </c>
      <c r="N90" s="135"/>
      <c r="O90" s="135"/>
      <c r="P90" s="135"/>
      <c r="Q90" s="135"/>
      <c r="R90" s="135"/>
      <c r="S90" s="147"/>
      <c r="T90" s="135"/>
      <c r="U90" s="135" t="s">
        <v>946</v>
      </c>
      <c r="V90" s="130" t="s">
        <v>1586</v>
      </c>
      <c r="W90" s="130" t="s">
        <v>1554</v>
      </c>
      <c r="X90" s="130" t="str">
        <f t="shared" ref="X90:X93" si="24">RIGHT(W90,13)</f>
        <v>3133305059941</v>
      </c>
      <c r="Y90" s="130"/>
      <c r="Z90" s="130"/>
      <c r="AA90" s="130" t="s">
        <v>592</v>
      </c>
      <c r="AB90" s="135"/>
      <c r="AC90" s="134" t="s">
        <v>786</v>
      </c>
      <c r="AD90" s="134" t="s">
        <v>2203</v>
      </c>
      <c r="AE90" s="135"/>
      <c r="AF90" s="135" t="s">
        <v>594</v>
      </c>
      <c r="AG90" s="134" t="s">
        <v>2119</v>
      </c>
      <c r="AH90" s="135" t="s">
        <v>595</v>
      </c>
      <c r="AI90" s="135" t="s">
        <v>2234</v>
      </c>
      <c r="AJ90" s="139" t="s">
        <v>1528</v>
      </c>
      <c r="AK90" s="130" t="s">
        <v>946</v>
      </c>
      <c r="AL90" s="135" t="s">
        <v>947</v>
      </c>
      <c r="AM90" s="135">
        <v>865</v>
      </c>
      <c r="AN90" s="139" t="s">
        <v>1528</v>
      </c>
      <c r="AO90" s="130" t="s">
        <v>2130</v>
      </c>
      <c r="AP90" s="134" t="s">
        <v>2130</v>
      </c>
      <c r="AQ90" s="134" t="s">
        <v>605</v>
      </c>
      <c r="AR90" s="135" t="s">
        <v>1612</v>
      </c>
      <c r="AS90" s="135" t="s">
        <v>1536</v>
      </c>
      <c r="AT90" s="135" t="s">
        <v>1537</v>
      </c>
      <c r="AU90" s="135" t="s">
        <v>1674</v>
      </c>
      <c r="AV90" s="130" t="s">
        <v>1698</v>
      </c>
      <c r="AW90" s="137" t="str">
        <f>VLOOKUP($B90,'[2]HR Core - Employee Master Data '!$C:$BB,32,0)</f>
        <v>direct</v>
      </c>
      <c r="AX90" s="135">
        <v>22</v>
      </c>
      <c r="AY90" s="138" t="s">
        <v>2037</v>
      </c>
      <c r="AZ90" s="138">
        <v>40</v>
      </c>
      <c r="BA90" s="130">
        <f>VLOOKUP(B90,'[5]All Employees Profile'!$B$9:$AT$38,23,0)</f>
        <v>0</v>
      </c>
      <c r="BB90" s="132">
        <v>0</v>
      </c>
      <c r="BC90" s="132">
        <v>0</v>
      </c>
      <c r="BD90" s="135" t="s">
        <v>944</v>
      </c>
      <c r="BE90" s="135" t="s">
        <v>944</v>
      </c>
      <c r="BF90" s="130" t="str">
        <f>VLOOKUP(B90,'[5]All Employees Profile'!$B$8:$AL$38,11,0)</f>
        <v>1095412308</v>
      </c>
      <c r="BG90" s="130" t="str">
        <f>IF(AL90="SA828", "Technical Soluiton Trading LLC","Wika Saudi Arabia LLC")</f>
        <v>Wika Saudi Arabia LLC</v>
      </c>
      <c r="BH90" s="141" t="s">
        <v>1582</v>
      </c>
      <c r="BI90" s="132">
        <v>46616</v>
      </c>
      <c r="BJ90" s="135" t="s">
        <v>944</v>
      </c>
      <c r="BK90" s="130" t="s">
        <v>1601</v>
      </c>
      <c r="BL90" s="135" t="s">
        <v>944</v>
      </c>
      <c r="BM90" s="135"/>
      <c r="BN90" s="141"/>
      <c r="BO90" s="141">
        <f t="shared" ref="BO90:BO93" si="25">+BI90</f>
        <v>46616</v>
      </c>
      <c r="BP90" s="135" t="str">
        <f t="shared" ref="BP90:BP93" si="26">+BK90</f>
        <v>1095412308</v>
      </c>
      <c r="BQ90" s="130" t="str">
        <f t="shared" ref="BQ90:BQ93" si="27">+BP90</f>
        <v>1095412308</v>
      </c>
      <c r="BR90" s="132">
        <f t="shared" si="15"/>
        <v>46616</v>
      </c>
      <c r="BS90" s="132" t="s">
        <v>1796</v>
      </c>
      <c r="BT90" s="132" t="s">
        <v>1906</v>
      </c>
      <c r="BU90" s="135"/>
      <c r="BV90" s="130" t="s">
        <v>592</v>
      </c>
      <c r="BW90" s="135"/>
      <c r="BX90" s="135"/>
      <c r="BY90" s="135"/>
      <c r="BZ90" s="135"/>
      <c r="CA90" s="142">
        <v>26</v>
      </c>
      <c r="CB90" s="135"/>
      <c r="CC90" s="135"/>
      <c r="CD90" s="135"/>
      <c r="CE90" s="135"/>
      <c r="CF90" s="135"/>
      <c r="CG90" s="135" t="s">
        <v>2040</v>
      </c>
      <c r="CH90" s="143" t="s">
        <v>533</v>
      </c>
    </row>
    <row r="91" spans="1:86" ht="15" thickBot="1" x14ac:dyDescent="0.4">
      <c r="A91" s="106">
        <v>90</v>
      </c>
      <c r="B91" s="135" t="s">
        <v>866</v>
      </c>
      <c r="C91" s="130" t="s">
        <v>587</v>
      </c>
      <c r="D91" s="135" t="s">
        <v>696</v>
      </c>
      <c r="E91" s="135"/>
      <c r="F91" s="135" t="s">
        <v>771</v>
      </c>
      <c r="G91" s="132">
        <v>34346</v>
      </c>
      <c r="H91" s="132">
        <v>44094</v>
      </c>
      <c r="I91" s="133">
        <f t="shared" si="14"/>
        <v>44274</v>
      </c>
      <c r="J91" s="134" t="s">
        <v>581</v>
      </c>
      <c r="K91" s="134" t="s">
        <v>874</v>
      </c>
      <c r="L91" s="144" t="s">
        <v>2216</v>
      </c>
      <c r="M91" s="132" t="s">
        <v>944</v>
      </c>
      <c r="N91" s="135"/>
      <c r="O91" s="135"/>
      <c r="P91" s="135"/>
      <c r="Q91" s="135"/>
      <c r="R91" s="135"/>
      <c r="S91" s="147"/>
      <c r="T91" s="135"/>
      <c r="U91" s="135" t="s">
        <v>946</v>
      </c>
      <c r="V91" s="130" t="s">
        <v>1587</v>
      </c>
      <c r="W91" s="130" t="s">
        <v>1555</v>
      </c>
      <c r="X91" s="130" t="str">
        <f t="shared" si="24"/>
        <v>8200722491000</v>
      </c>
      <c r="Y91" s="130"/>
      <c r="Z91" s="130"/>
      <c r="AA91" s="130" t="s">
        <v>592</v>
      </c>
      <c r="AB91" s="135"/>
      <c r="AC91" s="134" t="s">
        <v>786</v>
      </c>
      <c r="AD91" s="134" t="s">
        <v>2203</v>
      </c>
      <c r="AE91" s="135"/>
      <c r="AF91" s="135" t="s">
        <v>594</v>
      </c>
      <c r="AG91" s="134" t="s">
        <v>2119</v>
      </c>
      <c r="AH91" s="135" t="s">
        <v>595</v>
      </c>
      <c r="AI91" s="135" t="s">
        <v>2234</v>
      </c>
      <c r="AJ91" s="139" t="s">
        <v>1528</v>
      </c>
      <c r="AK91" s="130" t="s">
        <v>946</v>
      </c>
      <c r="AL91" s="135" t="s">
        <v>947</v>
      </c>
      <c r="AM91" s="135">
        <v>865</v>
      </c>
      <c r="AN91" s="139" t="s">
        <v>1528</v>
      </c>
      <c r="AO91" s="130" t="s">
        <v>2130</v>
      </c>
      <c r="AP91" s="134" t="s">
        <v>2130</v>
      </c>
      <c r="AQ91" s="134" t="s">
        <v>605</v>
      </c>
      <c r="AR91" s="135" t="s">
        <v>1612</v>
      </c>
      <c r="AS91" s="135" t="s">
        <v>1536</v>
      </c>
      <c r="AT91" s="135" t="s">
        <v>1537</v>
      </c>
      <c r="AU91" s="135" t="s">
        <v>1674</v>
      </c>
      <c r="AV91" s="130" t="s">
        <v>1698</v>
      </c>
      <c r="AW91" s="137" t="str">
        <f>VLOOKUP($B91,'[2]HR Core - Employee Master Data '!$C:$BB,32,0)</f>
        <v>direct</v>
      </c>
      <c r="AX91" s="135">
        <v>22</v>
      </c>
      <c r="AY91" s="138" t="s">
        <v>2037</v>
      </c>
      <c r="AZ91" s="138">
        <v>40</v>
      </c>
      <c r="BA91" s="130" t="str">
        <f>VLOOKUP(B91,'[5]All Employees Profile'!$B$9:$AT$38,23,0)</f>
        <v>V538035</v>
      </c>
      <c r="BB91" s="132">
        <v>43229</v>
      </c>
      <c r="BC91" s="132">
        <v>46772</v>
      </c>
      <c r="BD91" s="135" t="s">
        <v>944</v>
      </c>
      <c r="BE91" s="135" t="s">
        <v>944</v>
      </c>
      <c r="BF91" s="130" t="str">
        <f>VLOOKUP(B91,'[5]All Employees Profile'!$B$8:$AL$38,11,0)</f>
        <v>1080627241</v>
      </c>
      <c r="BG91" s="130" t="str">
        <f>IF(AL91="SA828", "Technical Soluiton Trading LLC","Wika Saudi Arabia LLC")</f>
        <v>Wika Saudi Arabia LLC</v>
      </c>
      <c r="BH91" s="141" t="s">
        <v>1582</v>
      </c>
      <c r="BI91" s="132">
        <v>46476</v>
      </c>
      <c r="BJ91" s="135" t="s">
        <v>944</v>
      </c>
      <c r="BK91" s="130" t="s">
        <v>1602</v>
      </c>
      <c r="BL91" s="135" t="s">
        <v>944</v>
      </c>
      <c r="BM91" s="135"/>
      <c r="BN91" s="141"/>
      <c r="BO91" s="141">
        <f t="shared" si="25"/>
        <v>46476</v>
      </c>
      <c r="BP91" s="135" t="str">
        <f t="shared" si="26"/>
        <v>1080627241</v>
      </c>
      <c r="BQ91" s="130" t="str">
        <f t="shared" si="27"/>
        <v>1080627241</v>
      </c>
      <c r="BR91" s="132">
        <f t="shared" si="15"/>
        <v>46476</v>
      </c>
      <c r="BS91" s="132" t="s">
        <v>1796</v>
      </c>
      <c r="BT91" s="132" t="s">
        <v>1907</v>
      </c>
      <c r="BU91" s="135"/>
      <c r="BV91" s="130" t="s">
        <v>592</v>
      </c>
      <c r="BW91" s="135"/>
      <c r="BX91" s="135"/>
      <c r="BY91" s="135"/>
      <c r="BZ91" s="135"/>
      <c r="CA91" s="142">
        <v>29</v>
      </c>
      <c r="CB91" s="135"/>
      <c r="CC91" s="135"/>
      <c r="CD91" s="135"/>
      <c r="CE91" s="135"/>
      <c r="CF91" s="135"/>
      <c r="CG91" s="135" t="s">
        <v>2040</v>
      </c>
      <c r="CH91" s="143" t="s">
        <v>533</v>
      </c>
    </row>
    <row r="92" spans="1:86" ht="44" thickBot="1" x14ac:dyDescent="0.4">
      <c r="A92" s="106">
        <v>91</v>
      </c>
      <c r="B92" s="135" t="s">
        <v>867</v>
      </c>
      <c r="C92" s="130" t="s">
        <v>587</v>
      </c>
      <c r="D92" s="135" t="s">
        <v>697</v>
      </c>
      <c r="E92" s="135"/>
      <c r="F92" s="135" t="s">
        <v>772</v>
      </c>
      <c r="G92" s="132">
        <v>34006</v>
      </c>
      <c r="H92" s="132">
        <v>43221</v>
      </c>
      <c r="I92" s="133">
        <f t="shared" si="14"/>
        <v>43401</v>
      </c>
      <c r="J92" s="134" t="s">
        <v>581</v>
      </c>
      <c r="K92" s="134" t="s">
        <v>874</v>
      </c>
      <c r="L92" s="130" t="s">
        <v>938</v>
      </c>
      <c r="M92" s="132" t="s">
        <v>162</v>
      </c>
      <c r="N92" s="135"/>
      <c r="O92" s="135"/>
      <c r="P92" s="135"/>
      <c r="Q92" s="135"/>
      <c r="R92" s="135"/>
      <c r="S92" s="147"/>
      <c r="T92" s="135"/>
      <c r="U92" s="135" t="s">
        <v>946</v>
      </c>
      <c r="V92" s="130" t="s">
        <v>1584</v>
      </c>
      <c r="W92" s="130" t="s">
        <v>1556</v>
      </c>
      <c r="X92" s="130" t="str">
        <f t="shared" si="24"/>
        <v>0059562033150</v>
      </c>
      <c r="Y92" s="130"/>
      <c r="Z92" s="130"/>
      <c r="AA92" s="130" t="s">
        <v>592</v>
      </c>
      <c r="AB92" s="135"/>
      <c r="AC92" s="134" t="s">
        <v>786</v>
      </c>
      <c r="AD92" s="134" t="s">
        <v>2203</v>
      </c>
      <c r="AE92" s="135"/>
      <c r="AF92" s="135" t="s">
        <v>594</v>
      </c>
      <c r="AG92" s="134" t="s">
        <v>2119</v>
      </c>
      <c r="AH92" s="135" t="s">
        <v>595</v>
      </c>
      <c r="AI92" s="135" t="s">
        <v>2235</v>
      </c>
      <c r="AJ92" s="139" t="s">
        <v>1528</v>
      </c>
      <c r="AK92" s="130" t="s">
        <v>946</v>
      </c>
      <c r="AL92" s="130" t="s">
        <v>947</v>
      </c>
      <c r="AM92" s="135">
        <v>865</v>
      </c>
      <c r="AN92" s="139" t="s">
        <v>1528</v>
      </c>
      <c r="AO92" s="130" t="s">
        <v>2130</v>
      </c>
      <c r="AP92" s="134" t="s">
        <v>2130</v>
      </c>
      <c r="AQ92" s="134" t="s">
        <v>605</v>
      </c>
      <c r="AR92" s="135" t="s">
        <v>1612</v>
      </c>
      <c r="AS92" s="135" t="s">
        <v>1536</v>
      </c>
      <c r="AT92" s="135" t="s">
        <v>1537</v>
      </c>
      <c r="AU92" s="135" t="s">
        <v>1674</v>
      </c>
      <c r="AV92" s="130" t="s">
        <v>1689</v>
      </c>
      <c r="AW92" s="137" t="str">
        <f>VLOOKUP($B92,'[2]HR Core - Employee Master Data '!$C:$BB,32,0)</f>
        <v>direct</v>
      </c>
      <c r="AX92" s="135">
        <v>24</v>
      </c>
      <c r="AY92" s="138" t="s">
        <v>2037</v>
      </c>
      <c r="AZ92" s="138">
        <v>40</v>
      </c>
      <c r="BA92" s="130" t="str">
        <f>VLOOKUP(B92,'[5]All Employees Profile'!$B$9:$AT$38,23,0)</f>
        <v>M9871845</v>
      </c>
      <c r="BB92" s="132">
        <v>42150</v>
      </c>
      <c r="BC92" s="132">
        <v>45802</v>
      </c>
      <c r="BD92" s="135" t="s">
        <v>944</v>
      </c>
      <c r="BE92" s="135" t="s">
        <v>162</v>
      </c>
      <c r="BF92" s="130" t="str">
        <f>VLOOKUP(B92,'[5]All Employees Profile'!$B$8:$AL$38,11,0)</f>
        <v xml:space="preserve">2481426993
</v>
      </c>
      <c r="BG92" s="130" t="str">
        <f>IF(AL92="SA828", "Technical Soluiton Trading LLC","Wika Saudi Arabia LLC")</f>
        <v>Wika Saudi Arabia LLC</v>
      </c>
      <c r="BH92" s="141" t="s">
        <v>1582</v>
      </c>
      <c r="BI92" s="132">
        <v>45302</v>
      </c>
      <c r="BJ92" s="135" t="s">
        <v>944</v>
      </c>
      <c r="BK92" s="130" t="s">
        <v>1603</v>
      </c>
      <c r="BL92" s="135" t="s">
        <v>944</v>
      </c>
      <c r="BM92" s="135"/>
      <c r="BN92" s="141"/>
      <c r="BO92" s="141">
        <f t="shared" si="25"/>
        <v>45302</v>
      </c>
      <c r="BP92" s="135" t="str">
        <f t="shared" si="26"/>
        <v xml:space="preserve">2481426993
</v>
      </c>
      <c r="BQ92" s="130" t="str">
        <f t="shared" si="27"/>
        <v xml:space="preserve">2481426993
</v>
      </c>
      <c r="BR92" s="132">
        <f t="shared" si="15"/>
        <v>45302</v>
      </c>
      <c r="BS92" s="132" t="s">
        <v>1795</v>
      </c>
      <c r="BT92" s="132" t="s">
        <v>1908</v>
      </c>
      <c r="BU92" s="135"/>
      <c r="BV92" s="130" t="s">
        <v>592</v>
      </c>
      <c r="BW92" s="135"/>
      <c r="BX92" s="135"/>
      <c r="BY92" s="135"/>
      <c r="BZ92" s="135"/>
      <c r="CA92" s="142">
        <v>30</v>
      </c>
      <c r="CB92" s="135"/>
      <c r="CC92" s="135"/>
      <c r="CD92" s="135"/>
      <c r="CE92" s="135"/>
      <c r="CF92" s="135"/>
      <c r="CG92" s="135" t="s">
        <v>2040</v>
      </c>
      <c r="CH92" s="143" t="s">
        <v>533</v>
      </c>
    </row>
    <row r="93" spans="1:86" ht="15" thickBot="1" x14ac:dyDescent="0.4">
      <c r="A93" s="106">
        <v>92</v>
      </c>
      <c r="B93" s="135" t="s">
        <v>868</v>
      </c>
      <c r="C93" s="130" t="s">
        <v>587</v>
      </c>
      <c r="D93" s="135" t="s">
        <v>698</v>
      </c>
      <c r="E93" s="135"/>
      <c r="F93" s="135" t="s">
        <v>735</v>
      </c>
      <c r="G93" s="132">
        <v>35789</v>
      </c>
      <c r="H93" s="132">
        <v>44958</v>
      </c>
      <c r="I93" s="133">
        <f t="shared" si="14"/>
        <v>45138</v>
      </c>
      <c r="J93" s="134" t="s">
        <v>581</v>
      </c>
      <c r="K93" s="134" t="s">
        <v>874</v>
      </c>
      <c r="L93" s="148" t="s">
        <v>1030</v>
      </c>
      <c r="M93" s="132" t="s">
        <v>944</v>
      </c>
      <c r="N93" s="135"/>
      <c r="O93" s="135"/>
      <c r="P93" s="135"/>
      <c r="Q93" s="135"/>
      <c r="R93" s="135"/>
      <c r="S93" s="147"/>
      <c r="T93" s="135"/>
      <c r="U93" s="135" t="s">
        <v>946</v>
      </c>
      <c r="V93" s="130" t="s">
        <v>1587</v>
      </c>
      <c r="W93" s="130" t="s">
        <v>1557</v>
      </c>
      <c r="X93" s="130" t="str">
        <f t="shared" si="24"/>
        <v>8202274604000</v>
      </c>
      <c r="Y93" s="130"/>
      <c r="Z93" s="130"/>
      <c r="AA93" s="130" t="s">
        <v>592</v>
      </c>
      <c r="AB93" s="135"/>
      <c r="AC93" s="134" t="s">
        <v>808</v>
      </c>
      <c r="AD93" s="134" t="s">
        <v>2188</v>
      </c>
      <c r="AE93" s="135"/>
      <c r="AF93" s="135" t="s">
        <v>594</v>
      </c>
      <c r="AG93" s="134" t="s">
        <v>2119</v>
      </c>
      <c r="AH93" s="135" t="s">
        <v>595</v>
      </c>
      <c r="AI93" s="135" t="s">
        <v>2234</v>
      </c>
      <c r="AJ93" s="139" t="s">
        <v>1528</v>
      </c>
      <c r="AK93" s="130" t="s">
        <v>946</v>
      </c>
      <c r="AL93" s="135" t="s">
        <v>947</v>
      </c>
      <c r="AM93" s="135">
        <v>865</v>
      </c>
      <c r="AN93" s="139" t="s">
        <v>1528</v>
      </c>
      <c r="AO93" s="130" t="s">
        <v>2175</v>
      </c>
      <c r="AP93" s="134" t="s">
        <v>2130</v>
      </c>
      <c r="AQ93" s="134" t="s">
        <v>2134</v>
      </c>
      <c r="AR93" s="135" t="s">
        <v>1612</v>
      </c>
      <c r="AS93" s="135" t="s">
        <v>1536</v>
      </c>
      <c r="AT93" s="135" t="s">
        <v>1537</v>
      </c>
      <c r="AU93" s="135" t="s">
        <v>1665</v>
      </c>
      <c r="AV93" s="130" t="s">
        <v>1694</v>
      </c>
      <c r="AW93" s="137" t="str">
        <f>VLOOKUP($B93,'[2]HR Core - Employee Master Data '!$C:$BB,32,0)</f>
        <v>indirect</v>
      </c>
      <c r="AX93" s="135">
        <v>21</v>
      </c>
      <c r="AY93" s="138" t="s">
        <v>2037</v>
      </c>
      <c r="AZ93" s="138">
        <v>40</v>
      </c>
      <c r="BA93" s="130">
        <f>VLOOKUP(B93,'[5]All Employees Profile'!$B$9:$AT$38,23,0)</f>
        <v>0</v>
      </c>
      <c r="BB93" s="132"/>
      <c r="BC93" s="132"/>
      <c r="BD93" s="135" t="s">
        <v>944</v>
      </c>
      <c r="BE93" s="135" t="s">
        <v>944</v>
      </c>
      <c r="BF93" s="130">
        <f>VLOOKUP(B93,'[5]All Employees Profile'!$B$8:$AL$38,11,0)</f>
        <v>1097655703</v>
      </c>
      <c r="BG93" s="130" t="str">
        <f>IF(AL93="SA828", "Technical Soluiton Trading LLC","Wika Saudi Arabia LLC")</f>
        <v>Wika Saudi Arabia LLC</v>
      </c>
      <c r="BH93" s="141" t="s">
        <v>1582</v>
      </c>
      <c r="BI93" s="132">
        <v>46471</v>
      </c>
      <c r="BJ93" s="135" t="s">
        <v>944</v>
      </c>
      <c r="BK93" s="130">
        <v>1097655703</v>
      </c>
      <c r="BL93" s="135" t="s">
        <v>944</v>
      </c>
      <c r="BM93" s="135"/>
      <c r="BN93" s="141"/>
      <c r="BO93" s="141">
        <f t="shared" si="25"/>
        <v>46471</v>
      </c>
      <c r="BP93" s="135">
        <f t="shared" si="26"/>
        <v>1097655703</v>
      </c>
      <c r="BQ93" s="130">
        <f t="shared" si="27"/>
        <v>1097655703</v>
      </c>
      <c r="BR93" s="132">
        <f t="shared" si="15"/>
        <v>46471</v>
      </c>
      <c r="BS93" s="132" t="s">
        <v>1796</v>
      </c>
      <c r="BT93" s="132" t="s">
        <v>1909</v>
      </c>
      <c r="BU93" s="135"/>
      <c r="BV93" s="130" t="s">
        <v>592</v>
      </c>
      <c r="BW93" s="135"/>
      <c r="BX93" s="135"/>
      <c r="BY93" s="135"/>
      <c r="BZ93" s="135"/>
      <c r="CA93" s="142">
        <v>26</v>
      </c>
      <c r="CB93" s="135"/>
      <c r="CC93" s="135"/>
      <c r="CD93" s="135"/>
      <c r="CE93" s="135"/>
      <c r="CF93" s="135"/>
      <c r="CG93" s="135" t="s">
        <v>2040</v>
      </c>
      <c r="CH93" s="143" t="s">
        <v>533</v>
      </c>
    </row>
    <row r="94" spans="1:86" ht="15" thickBot="1" x14ac:dyDescent="0.4">
      <c r="A94" s="106">
        <v>93</v>
      </c>
      <c r="B94" s="135" t="s">
        <v>869</v>
      </c>
      <c r="C94" s="130" t="s">
        <v>2026</v>
      </c>
      <c r="D94" s="135" t="s">
        <v>699</v>
      </c>
      <c r="E94" s="135"/>
      <c r="F94" s="135" t="s">
        <v>773</v>
      </c>
      <c r="G94" s="132">
        <v>31941</v>
      </c>
      <c r="H94" s="132">
        <v>44986</v>
      </c>
      <c r="I94" s="133">
        <f t="shared" si="14"/>
        <v>45166</v>
      </c>
      <c r="J94" s="134" t="s">
        <v>2118</v>
      </c>
      <c r="K94" s="134" t="s">
        <v>875</v>
      </c>
      <c r="L94" s="130" t="s">
        <v>939</v>
      </c>
      <c r="M94" s="132" t="s">
        <v>162</v>
      </c>
      <c r="N94" s="135"/>
      <c r="O94" s="135"/>
      <c r="P94" s="135"/>
      <c r="Q94" s="135"/>
      <c r="R94" s="135"/>
      <c r="S94" s="136" t="s">
        <v>1015</v>
      </c>
      <c r="T94" s="135"/>
      <c r="U94" s="135" t="s">
        <v>950</v>
      </c>
      <c r="V94" s="130"/>
      <c r="W94" s="130"/>
      <c r="X94" s="130"/>
      <c r="Y94" s="130"/>
      <c r="Z94" s="130"/>
      <c r="AA94" s="130" t="s">
        <v>592</v>
      </c>
      <c r="AB94" s="135"/>
      <c r="AC94" s="134" t="s">
        <v>787</v>
      </c>
      <c r="AD94" s="134" t="s">
        <v>2194</v>
      </c>
      <c r="AE94" s="135"/>
      <c r="AF94" s="135" t="s">
        <v>594</v>
      </c>
      <c r="AG94" s="134" t="s">
        <v>2119</v>
      </c>
      <c r="AH94" s="135" t="s">
        <v>595</v>
      </c>
      <c r="AI94" s="135" t="s">
        <v>2235</v>
      </c>
      <c r="AJ94" s="130" t="s">
        <v>573</v>
      </c>
      <c r="AK94" s="130" t="s">
        <v>950</v>
      </c>
      <c r="AL94" s="135" t="s">
        <v>574</v>
      </c>
      <c r="AM94" s="145" t="s">
        <v>604</v>
      </c>
      <c r="AN94" s="130" t="s">
        <v>573</v>
      </c>
      <c r="AO94" s="130" t="s">
        <v>2172</v>
      </c>
      <c r="AP94" s="134" t="s">
        <v>2122</v>
      </c>
      <c r="AQ94" s="134" t="s">
        <v>1533</v>
      </c>
      <c r="AR94" s="130" t="s">
        <v>577</v>
      </c>
      <c r="AS94" s="135" t="s">
        <v>601</v>
      </c>
      <c r="AT94" s="135" t="s">
        <v>606</v>
      </c>
      <c r="AU94" s="135" t="s">
        <v>1638</v>
      </c>
      <c r="AV94" s="130" t="s">
        <v>1322</v>
      </c>
      <c r="AW94" s="137" t="str">
        <f>VLOOKUP($B94,'[2]HR Core - Employee Master Data '!$C:$BB,32,0)</f>
        <v>indirect</v>
      </c>
      <c r="AX94" s="135">
        <v>22</v>
      </c>
      <c r="AY94" s="138" t="s">
        <v>2037</v>
      </c>
      <c r="AZ94" s="138">
        <v>40</v>
      </c>
      <c r="BA94" s="130" t="s">
        <v>1103</v>
      </c>
      <c r="BB94" s="132">
        <v>43597</v>
      </c>
      <c r="BC94" s="132">
        <v>47249</v>
      </c>
      <c r="BD94" s="135" t="s">
        <v>162</v>
      </c>
      <c r="BE94" s="135" t="s">
        <v>162</v>
      </c>
      <c r="BF94" s="130"/>
      <c r="BG94" s="135"/>
      <c r="BH94" s="141"/>
      <c r="BI94" s="132">
        <v>45352</v>
      </c>
      <c r="BJ94" s="135"/>
      <c r="BK94" s="132" t="s">
        <v>1306</v>
      </c>
      <c r="BL94" s="135"/>
      <c r="BM94" s="135"/>
      <c r="BN94" s="141"/>
      <c r="BO94" s="141">
        <v>45352</v>
      </c>
      <c r="BP94" s="135" t="s">
        <v>1400</v>
      </c>
      <c r="BQ94" s="135" t="s">
        <v>1400</v>
      </c>
      <c r="BR94" s="132">
        <f t="shared" si="15"/>
        <v>45352</v>
      </c>
      <c r="BS94" s="132" t="s">
        <v>1795</v>
      </c>
      <c r="BT94" s="132" t="s">
        <v>1910</v>
      </c>
      <c r="BU94" s="135"/>
      <c r="BV94" s="130" t="s">
        <v>592</v>
      </c>
      <c r="BW94" s="135"/>
      <c r="BX94" s="135"/>
      <c r="BY94" s="135"/>
      <c r="BZ94" s="135"/>
      <c r="CA94" s="142">
        <v>36</v>
      </c>
      <c r="CB94" s="135"/>
      <c r="CC94" s="135"/>
      <c r="CD94" s="135"/>
      <c r="CE94" s="135"/>
      <c r="CF94" s="135"/>
      <c r="CG94" s="135" t="s">
        <v>2040</v>
      </c>
      <c r="CH94" s="143" t="s">
        <v>533</v>
      </c>
    </row>
    <row r="95" spans="1:86" ht="15" thickBot="1" x14ac:dyDescent="0.4">
      <c r="A95" s="106">
        <v>94</v>
      </c>
      <c r="B95" s="135" t="s">
        <v>870</v>
      </c>
      <c r="C95" s="130" t="s">
        <v>2026</v>
      </c>
      <c r="D95" s="135" t="s">
        <v>700</v>
      </c>
      <c r="E95" s="135"/>
      <c r="F95" s="135" t="s">
        <v>774</v>
      </c>
      <c r="G95" s="132">
        <v>32571</v>
      </c>
      <c r="H95" s="132">
        <v>45089</v>
      </c>
      <c r="I95" s="133">
        <f t="shared" si="14"/>
        <v>45269</v>
      </c>
      <c r="J95" s="134" t="s">
        <v>2118</v>
      </c>
      <c r="K95" s="134" t="s">
        <v>875</v>
      </c>
      <c r="L95" s="130" t="s">
        <v>940</v>
      </c>
      <c r="M95" s="132" t="s">
        <v>162</v>
      </c>
      <c r="N95" s="135"/>
      <c r="O95" s="135"/>
      <c r="P95" s="135"/>
      <c r="Q95" s="135"/>
      <c r="R95" s="135"/>
      <c r="S95" s="147"/>
      <c r="T95" s="135"/>
      <c r="U95" s="135" t="s">
        <v>950</v>
      </c>
      <c r="V95" s="130"/>
      <c r="W95" s="130"/>
      <c r="X95" s="130"/>
      <c r="Y95" s="130"/>
      <c r="Z95" s="130"/>
      <c r="AA95" s="130" t="s">
        <v>592</v>
      </c>
      <c r="AB95" s="135"/>
      <c r="AC95" s="134" t="s">
        <v>812</v>
      </c>
      <c r="AD95" s="134" t="s">
        <v>2191</v>
      </c>
      <c r="AE95" s="135"/>
      <c r="AF95" s="135" t="s">
        <v>594</v>
      </c>
      <c r="AG95" s="134" t="s">
        <v>2119</v>
      </c>
      <c r="AH95" s="135" t="s">
        <v>595</v>
      </c>
      <c r="AI95" s="135" t="s">
        <v>2235</v>
      </c>
      <c r="AJ95" s="130" t="s">
        <v>573</v>
      </c>
      <c r="AK95" s="130" t="s">
        <v>950</v>
      </c>
      <c r="AL95" s="135" t="s">
        <v>574</v>
      </c>
      <c r="AM95" s="145" t="s">
        <v>604</v>
      </c>
      <c r="AN95" s="130" t="s">
        <v>573</v>
      </c>
      <c r="AO95" s="130" t="s">
        <v>2176</v>
      </c>
      <c r="AP95" s="134" t="s">
        <v>2123</v>
      </c>
      <c r="AQ95" s="134" t="s">
        <v>1534</v>
      </c>
      <c r="AR95" s="130" t="s">
        <v>577</v>
      </c>
      <c r="AS95" s="135" t="s">
        <v>601</v>
      </c>
      <c r="AT95" s="135" t="s">
        <v>606</v>
      </c>
      <c r="AU95" s="135" t="s">
        <v>1672</v>
      </c>
      <c r="AV95" s="130" t="s">
        <v>1676</v>
      </c>
      <c r="AW95" s="137" t="str">
        <f>VLOOKUP($B95,'[2]HR Core - Employee Master Data '!$C:$BB,32,0)</f>
        <v>indirect</v>
      </c>
      <c r="AX95" s="135">
        <v>22</v>
      </c>
      <c r="AY95" s="138" t="s">
        <v>2037</v>
      </c>
      <c r="AZ95" s="138">
        <v>40</v>
      </c>
      <c r="BA95" s="130" t="s">
        <v>1104</v>
      </c>
      <c r="BB95" s="132">
        <v>42135</v>
      </c>
      <c r="BC95" s="132">
        <v>45787</v>
      </c>
      <c r="BD95" s="135" t="s">
        <v>162</v>
      </c>
      <c r="BE95" s="135" t="s">
        <v>162</v>
      </c>
      <c r="BF95" s="130"/>
      <c r="BG95" s="135"/>
      <c r="BH95" s="141"/>
      <c r="BI95" s="132">
        <v>45454</v>
      </c>
      <c r="BJ95" s="135"/>
      <c r="BK95" s="132" t="s">
        <v>1307</v>
      </c>
      <c r="BL95" s="135"/>
      <c r="BM95" s="135"/>
      <c r="BN95" s="141"/>
      <c r="BO95" s="141">
        <v>45454</v>
      </c>
      <c r="BP95" s="135" t="s">
        <v>1401</v>
      </c>
      <c r="BQ95" s="135" t="s">
        <v>1401</v>
      </c>
      <c r="BR95" s="132">
        <f t="shared" si="15"/>
        <v>45454</v>
      </c>
      <c r="BS95" s="132" t="s">
        <v>1795</v>
      </c>
      <c r="BT95" s="132" t="s">
        <v>1911</v>
      </c>
      <c r="BU95" s="135"/>
      <c r="BV95" s="130" t="s">
        <v>592</v>
      </c>
      <c r="BW95" s="135"/>
      <c r="BX95" s="135"/>
      <c r="BY95" s="135"/>
      <c r="BZ95" s="135"/>
      <c r="CA95" s="142">
        <v>34</v>
      </c>
      <c r="CB95" s="135"/>
      <c r="CC95" s="135"/>
      <c r="CD95" s="135"/>
      <c r="CE95" s="135"/>
      <c r="CF95" s="135"/>
      <c r="CG95" s="135" t="s">
        <v>2040</v>
      </c>
      <c r="CH95" s="143" t="s">
        <v>533</v>
      </c>
    </row>
    <row r="96" spans="1:86" ht="15" thickBot="1" x14ac:dyDescent="0.4">
      <c r="A96" s="106">
        <v>95</v>
      </c>
      <c r="B96" s="135" t="s">
        <v>871</v>
      </c>
      <c r="C96" s="130" t="s">
        <v>587</v>
      </c>
      <c r="D96" s="135" t="s">
        <v>701</v>
      </c>
      <c r="E96" s="135"/>
      <c r="F96" s="135" t="s">
        <v>775</v>
      </c>
      <c r="G96" s="132">
        <v>34036</v>
      </c>
      <c r="H96" s="132">
        <v>45110</v>
      </c>
      <c r="I96" s="133">
        <f t="shared" si="14"/>
        <v>45290</v>
      </c>
      <c r="J96" s="134" t="s">
        <v>2118</v>
      </c>
      <c r="K96" s="134" t="s">
        <v>874</v>
      </c>
      <c r="L96" s="130" t="s">
        <v>941</v>
      </c>
      <c r="M96" s="132" t="s">
        <v>943</v>
      </c>
      <c r="N96" s="135"/>
      <c r="O96" s="135"/>
      <c r="P96" s="135"/>
      <c r="Q96" s="135"/>
      <c r="R96" s="135"/>
      <c r="S96" s="147"/>
      <c r="T96" s="135"/>
      <c r="U96" s="135" t="s">
        <v>948</v>
      </c>
      <c r="V96" s="130"/>
      <c r="W96" s="130"/>
      <c r="X96" s="130"/>
      <c r="Y96" s="130"/>
      <c r="Z96" s="130"/>
      <c r="AA96" s="130" t="s">
        <v>592</v>
      </c>
      <c r="AB96" s="135"/>
      <c r="AC96" s="134" t="s">
        <v>812</v>
      </c>
      <c r="AD96" s="134" t="s">
        <v>2191</v>
      </c>
      <c r="AE96" s="135"/>
      <c r="AF96" s="135" t="s">
        <v>594</v>
      </c>
      <c r="AG96" s="134" t="s">
        <v>2119</v>
      </c>
      <c r="AH96" s="135" t="s">
        <v>595</v>
      </c>
      <c r="AI96" s="135" t="s">
        <v>2234</v>
      </c>
      <c r="AJ96" s="130" t="s">
        <v>573</v>
      </c>
      <c r="AK96" s="130" t="s">
        <v>948</v>
      </c>
      <c r="AL96" s="135" t="s">
        <v>574</v>
      </c>
      <c r="AM96" s="145" t="s">
        <v>604</v>
      </c>
      <c r="AN96" s="130" t="s">
        <v>573</v>
      </c>
      <c r="AO96" s="130" t="s">
        <v>2176</v>
      </c>
      <c r="AP96" s="134" t="s">
        <v>2219</v>
      </c>
      <c r="AQ96" s="134" t="s">
        <v>605</v>
      </c>
      <c r="AR96" s="130" t="s">
        <v>577</v>
      </c>
      <c r="AS96" s="135" t="s">
        <v>601</v>
      </c>
      <c r="AT96" s="135" t="s">
        <v>606</v>
      </c>
      <c r="AU96" s="135" t="s">
        <v>1637</v>
      </c>
      <c r="AV96" s="130" t="s">
        <v>1676</v>
      </c>
      <c r="AW96" s="137" t="str">
        <f>VLOOKUP($B96,'[2]HR Core - Employee Master Data '!$C:$BB,32,0)</f>
        <v>indirect</v>
      </c>
      <c r="AX96" s="135">
        <v>22</v>
      </c>
      <c r="AY96" s="138" t="s">
        <v>2037</v>
      </c>
      <c r="AZ96" s="138">
        <v>40</v>
      </c>
      <c r="BA96" s="130" t="s">
        <v>1105</v>
      </c>
      <c r="BB96" s="132">
        <v>41907</v>
      </c>
      <c r="BC96" s="132">
        <v>45557</v>
      </c>
      <c r="BD96" s="135" t="s">
        <v>943</v>
      </c>
      <c r="BE96" s="135" t="s">
        <v>943</v>
      </c>
      <c r="BF96" s="130"/>
      <c r="BG96" s="135"/>
      <c r="BH96" s="141"/>
      <c r="BI96" s="132">
        <v>45854</v>
      </c>
      <c r="BJ96" s="135"/>
      <c r="BK96" s="132" t="s">
        <v>1308</v>
      </c>
      <c r="BL96" s="135"/>
      <c r="BM96" s="135"/>
      <c r="BN96" s="141"/>
      <c r="BO96" s="141">
        <v>45824</v>
      </c>
      <c r="BP96" s="135" t="s">
        <v>1402</v>
      </c>
      <c r="BQ96" s="135" t="s">
        <v>1402</v>
      </c>
      <c r="BR96" s="132">
        <f t="shared" si="15"/>
        <v>45854</v>
      </c>
      <c r="BS96" s="132" t="s">
        <v>1796</v>
      </c>
      <c r="BT96" s="132" t="s">
        <v>1912</v>
      </c>
      <c r="BU96" s="135"/>
      <c r="BV96" s="130" t="s">
        <v>592</v>
      </c>
      <c r="BW96" s="135"/>
      <c r="BX96" s="135"/>
      <c r="BY96" s="135"/>
      <c r="BZ96" s="135"/>
      <c r="CA96" s="142">
        <v>30</v>
      </c>
      <c r="CB96" s="135"/>
      <c r="CC96" s="135"/>
      <c r="CD96" s="135"/>
      <c r="CE96" s="135"/>
      <c r="CF96" s="135"/>
      <c r="CG96" s="135" t="s">
        <v>2040</v>
      </c>
      <c r="CH96" s="143" t="s">
        <v>533</v>
      </c>
    </row>
    <row r="97" spans="1:88" ht="15" thickBot="1" x14ac:dyDescent="0.4">
      <c r="A97" s="106">
        <v>96</v>
      </c>
      <c r="B97" s="135" t="s">
        <v>872</v>
      </c>
      <c r="C97" s="130" t="s">
        <v>587</v>
      </c>
      <c r="D97" s="135" t="s">
        <v>702</v>
      </c>
      <c r="E97" s="135"/>
      <c r="F97" s="135" t="s">
        <v>776</v>
      </c>
      <c r="G97" s="132">
        <v>20832</v>
      </c>
      <c r="H97" s="132">
        <v>45108</v>
      </c>
      <c r="I97" s="133">
        <f t="shared" si="14"/>
        <v>45288</v>
      </c>
      <c r="J97" s="134" t="s">
        <v>581</v>
      </c>
      <c r="K97" s="134" t="s">
        <v>874</v>
      </c>
      <c r="L97" s="130" t="s">
        <v>2217</v>
      </c>
      <c r="M97" s="132" t="s">
        <v>1031</v>
      </c>
      <c r="N97" s="135"/>
      <c r="O97" s="135"/>
      <c r="P97" s="135"/>
      <c r="Q97" s="135"/>
      <c r="R97" s="135"/>
      <c r="S97" s="147"/>
      <c r="T97" s="135"/>
      <c r="U97" s="135" t="s">
        <v>946</v>
      </c>
      <c r="V97" s="130" t="s">
        <v>1585</v>
      </c>
      <c r="W97" s="130" t="s">
        <v>1558</v>
      </c>
      <c r="X97" s="130" t="str">
        <f t="shared" ref="X97:X98" si="28">RIGHT(W97,13)</f>
        <v>5100000007704</v>
      </c>
      <c r="Y97" s="130"/>
      <c r="Z97" s="130"/>
      <c r="AA97" s="130" t="s">
        <v>592</v>
      </c>
      <c r="AB97" s="135"/>
      <c r="AC97" s="134" t="s">
        <v>789</v>
      </c>
      <c r="AD97" s="134" t="s">
        <v>2200</v>
      </c>
      <c r="AE97" s="135"/>
      <c r="AF97" s="135" t="s">
        <v>594</v>
      </c>
      <c r="AG97" s="134" t="s">
        <v>2119</v>
      </c>
      <c r="AH97" s="135" t="s">
        <v>595</v>
      </c>
      <c r="AI97" s="135" t="s">
        <v>2234</v>
      </c>
      <c r="AJ97" s="139" t="s">
        <v>1528</v>
      </c>
      <c r="AK97" s="130" t="s">
        <v>946</v>
      </c>
      <c r="AL97" s="135" t="s">
        <v>947</v>
      </c>
      <c r="AM97" s="135">
        <v>865</v>
      </c>
      <c r="AN97" s="139" t="s">
        <v>1528</v>
      </c>
      <c r="AO97" s="139" t="s">
        <v>2171</v>
      </c>
      <c r="AP97" s="134" t="s">
        <v>2125</v>
      </c>
      <c r="AQ97" s="134" t="s">
        <v>2134</v>
      </c>
      <c r="AR97" s="135" t="s">
        <v>1612</v>
      </c>
      <c r="AS97" s="135" t="s">
        <v>1536</v>
      </c>
      <c r="AT97" s="135" t="s">
        <v>1537</v>
      </c>
      <c r="AU97" s="135" t="s">
        <v>2185</v>
      </c>
      <c r="AV97" s="130" t="s">
        <v>1676</v>
      </c>
      <c r="AW97" s="137" t="str">
        <f>VLOOKUP($B97,'[2]HR Core - Employee Master Data '!$C:$BB,32,0)</f>
        <v>indirect</v>
      </c>
      <c r="AX97" s="135">
        <v>21</v>
      </c>
      <c r="AY97" s="138" t="s">
        <v>2037</v>
      </c>
      <c r="AZ97" s="138">
        <v>40</v>
      </c>
      <c r="BA97" s="130" t="str">
        <f>VLOOKUP(B97,'[5]All Employees Profile'!$B$9:$AT$38,23,0)</f>
        <v>RL4034606</v>
      </c>
      <c r="BB97" s="132"/>
      <c r="BC97" s="132">
        <v>45653</v>
      </c>
      <c r="BD97" s="135" t="s">
        <v>944</v>
      </c>
      <c r="BE97" s="135" t="s">
        <v>1031</v>
      </c>
      <c r="BF97" s="130">
        <f>VLOOKUP(B97,'[5]All Employees Profile'!$B$8:$AL$38,11,0)</f>
        <v>2249763125</v>
      </c>
      <c r="BG97" s="130" t="str">
        <f>IF(AL97="SA828", "Technical Soluiton Trading LLC","Wika Saudi Arabia LLC")</f>
        <v>Wika Saudi Arabia LLC</v>
      </c>
      <c r="BH97" s="141" t="s">
        <v>1582</v>
      </c>
      <c r="BI97" s="132">
        <v>45249</v>
      </c>
      <c r="BJ97" s="135" t="s">
        <v>944</v>
      </c>
      <c r="BK97" s="130">
        <v>2249763125</v>
      </c>
      <c r="BL97" s="135" t="s">
        <v>944</v>
      </c>
      <c r="BM97" s="135"/>
      <c r="BN97" s="141"/>
      <c r="BO97" s="141">
        <f>+BI97</f>
        <v>45249</v>
      </c>
      <c r="BP97" s="135">
        <f t="shared" ref="BP97:BP98" si="29">+BK97</f>
        <v>2249763125</v>
      </c>
      <c r="BQ97" s="130">
        <f t="shared" ref="BQ97:BQ98" si="30">+BP97</f>
        <v>2249763125</v>
      </c>
      <c r="BR97" s="132">
        <f t="shared" si="15"/>
        <v>45249</v>
      </c>
      <c r="BS97" s="132" t="s">
        <v>1796</v>
      </c>
      <c r="BT97" s="132" t="s">
        <v>1913</v>
      </c>
      <c r="BU97" s="135"/>
      <c r="BV97" s="130" t="s">
        <v>592</v>
      </c>
      <c r="BW97" s="135"/>
      <c r="BX97" s="135"/>
      <c r="BY97" s="135"/>
      <c r="BZ97" s="135"/>
      <c r="CA97" s="142">
        <v>66</v>
      </c>
      <c r="CB97" s="135"/>
      <c r="CC97" s="135"/>
      <c r="CD97" s="135"/>
      <c r="CE97" s="135"/>
      <c r="CF97" s="135"/>
      <c r="CG97" s="135" t="s">
        <v>2040</v>
      </c>
      <c r="CH97" s="143" t="s">
        <v>533</v>
      </c>
    </row>
    <row r="98" spans="1:88" ht="15" thickBot="1" x14ac:dyDescent="0.4">
      <c r="A98" s="106">
        <v>97</v>
      </c>
      <c r="B98" s="139" t="s">
        <v>1403</v>
      </c>
      <c r="C98" s="135" t="s">
        <v>873</v>
      </c>
      <c r="D98" s="135" t="s">
        <v>703</v>
      </c>
      <c r="E98" s="135"/>
      <c r="F98" s="135" t="s">
        <v>777</v>
      </c>
      <c r="G98" s="132">
        <v>35203</v>
      </c>
      <c r="H98" s="132">
        <v>45165</v>
      </c>
      <c r="I98" s="133">
        <f t="shared" si="14"/>
        <v>45345</v>
      </c>
      <c r="J98" s="134" t="s">
        <v>581</v>
      </c>
      <c r="K98" s="134" t="s">
        <v>875</v>
      </c>
      <c r="L98" s="130" t="s">
        <v>942</v>
      </c>
      <c r="M98" s="132" t="s">
        <v>944</v>
      </c>
      <c r="N98" s="135"/>
      <c r="O98" s="135"/>
      <c r="P98" s="135"/>
      <c r="Q98" s="135"/>
      <c r="R98" s="135"/>
      <c r="S98" s="147"/>
      <c r="T98" s="135"/>
      <c r="U98" s="135" t="s">
        <v>946</v>
      </c>
      <c r="V98" s="130"/>
      <c r="W98" s="130"/>
      <c r="X98" s="130" t="str">
        <f t="shared" si="28"/>
        <v/>
      </c>
      <c r="Y98" s="130"/>
      <c r="Z98" s="130"/>
      <c r="AA98" s="130" t="s">
        <v>592</v>
      </c>
      <c r="AB98" s="135"/>
      <c r="AC98" s="134" t="s">
        <v>787</v>
      </c>
      <c r="AD98" s="134" t="s">
        <v>2194</v>
      </c>
      <c r="AE98" s="135"/>
      <c r="AF98" s="135" t="s">
        <v>594</v>
      </c>
      <c r="AG98" s="134" t="s">
        <v>2119</v>
      </c>
      <c r="AH98" s="135" t="s">
        <v>595</v>
      </c>
      <c r="AI98" s="135" t="s">
        <v>2234</v>
      </c>
      <c r="AJ98" s="130" t="s">
        <v>1529</v>
      </c>
      <c r="AK98" s="130" t="s">
        <v>946</v>
      </c>
      <c r="AL98" s="135" t="s">
        <v>949</v>
      </c>
      <c r="AM98" s="135">
        <v>828</v>
      </c>
      <c r="AN98" s="130" t="s">
        <v>1529</v>
      </c>
      <c r="AO98" s="130" t="s">
        <v>2172</v>
      </c>
      <c r="AP98" s="134" t="s">
        <v>2122</v>
      </c>
      <c r="AQ98" s="134" t="s">
        <v>605</v>
      </c>
      <c r="AR98" s="135" t="s">
        <v>1612</v>
      </c>
      <c r="AS98" s="135" t="s">
        <v>1536</v>
      </c>
      <c r="AT98" s="135" t="s">
        <v>1537</v>
      </c>
      <c r="AU98" s="135" t="s">
        <v>1675</v>
      </c>
      <c r="AV98" s="130" t="s">
        <v>1322</v>
      </c>
      <c r="AW98" s="137" t="str">
        <f>VLOOKUP($B98,'[2]HR Core - Employee Master Data '!$C:$BB,32,0)</f>
        <v>indirect</v>
      </c>
      <c r="AX98" s="135">
        <v>21</v>
      </c>
      <c r="AY98" s="138" t="s">
        <v>2037</v>
      </c>
      <c r="AZ98" s="138">
        <v>40</v>
      </c>
      <c r="BA98" s="130" t="s">
        <v>1404</v>
      </c>
      <c r="BB98" s="132">
        <v>44670</v>
      </c>
      <c r="BC98" s="132">
        <v>46443</v>
      </c>
      <c r="BD98" s="135" t="s">
        <v>944</v>
      </c>
      <c r="BE98" s="135" t="s">
        <v>944</v>
      </c>
      <c r="BF98" s="130">
        <v>1091009074</v>
      </c>
      <c r="BG98" s="130" t="str">
        <f>IF(AL98="SA828", "Technical Soluiton Trading LLC","Wika Saudi Arabia LLC")</f>
        <v>Technical Soluiton Trading LLC</v>
      </c>
      <c r="BH98" s="141" t="s">
        <v>1582</v>
      </c>
      <c r="BI98" s="132">
        <v>45159</v>
      </c>
      <c r="BJ98" s="135" t="s">
        <v>944</v>
      </c>
      <c r="BK98" s="130">
        <v>1091009074</v>
      </c>
      <c r="BL98" s="135" t="s">
        <v>944</v>
      </c>
      <c r="BM98" s="135" t="s">
        <v>1322</v>
      </c>
      <c r="BN98" s="141"/>
      <c r="BO98" s="141">
        <f>+BI98</f>
        <v>45159</v>
      </c>
      <c r="BP98" s="135">
        <f t="shared" si="29"/>
        <v>1091009074</v>
      </c>
      <c r="BQ98" s="130">
        <f t="shared" si="30"/>
        <v>1091009074</v>
      </c>
      <c r="BR98" s="132">
        <f t="shared" si="15"/>
        <v>45159</v>
      </c>
      <c r="BS98" s="132" t="e">
        <v>#N/A</v>
      </c>
      <c r="BT98" s="132" t="e">
        <v>#N/A</v>
      </c>
      <c r="BU98" s="135"/>
      <c r="BV98" s="130" t="s">
        <v>592</v>
      </c>
      <c r="BW98" s="135"/>
      <c r="BX98" s="135"/>
      <c r="BY98" s="135"/>
      <c r="BZ98" s="135"/>
      <c r="CA98" s="142">
        <v>27</v>
      </c>
      <c r="CB98" s="135"/>
      <c r="CC98" s="135"/>
      <c r="CD98" s="135"/>
      <c r="CE98" s="135"/>
      <c r="CF98" s="135"/>
      <c r="CG98" s="135" t="s">
        <v>2040</v>
      </c>
      <c r="CH98" s="143" t="s">
        <v>533</v>
      </c>
    </row>
    <row r="99" spans="1:88" s="203" customFormat="1" ht="15" thickBot="1" x14ac:dyDescent="0.4">
      <c r="A99" s="185">
        <v>98</v>
      </c>
      <c r="B99" s="186" t="s">
        <v>593</v>
      </c>
      <c r="C99" s="186" t="s">
        <v>2026</v>
      </c>
      <c r="D99" s="186" t="s">
        <v>1727</v>
      </c>
      <c r="E99" s="186"/>
      <c r="F99" s="186" t="s">
        <v>1728</v>
      </c>
      <c r="G99" s="187">
        <v>32667</v>
      </c>
      <c r="H99" s="188">
        <v>44417</v>
      </c>
      <c r="I99" s="189">
        <f t="shared" si="14"/>
        <v>44597</v>
      </c>
      <c r="J99" s="190" t="s">
        <v>581</v>
      </c>
      <c r="K99" s="190" t="s">
        <v>875</v>
      </c>
      <c r="L99" s="186" t="str">
        <f>D99&amp;"."&amp;F99&amp;"@wika.com"</f>
        <v>Ebru.Butun@wika.com</v>
      </c>
      <c r="M99" s="186" t="s">
        <v>2044</v>
      </c>
      <c r="N99" s="186"/>
      <c r="O99" s="186"/>
      <c r="P99" s="186"/>
      <c r="Q99" s="186"/>
      <c r="R99" s="186"/>
      <c r="S99" s="191" t="s">
        <v>2045</v>
      </c>
      <c r="T99" s="186" t="s">
        <v>2088</v>
      </c>
      <c r="U99" s="186" t="s">
        <v>2088</v>
      </c>
      <c r="V99" s="186" t="s">
        <v>2088</v>
      </c>
      <c r="W99" s="186" t="s">
        <v>1772</v>
      </c>
      <c r="X99" s="192" t="str">
        <f t="shared" ref="X99:X147" si="31">RIGHT(W99,11)</f>
        <v>006 6631 92</v>
      </c>
      <c r="Y99" s="186" t="s">
        <v>2088</v>
      </c>
      <c r="Z99" s="186" t="s">
        <v>2088</v>
      </c>
      <c r="AA99" s="186" t="s">
        <v>592</v>
      </c>
      <c r="AB99" s="186"/>
      <c r="AC99" s="190" t="s">
        <v>792</v>
      </c>
      <c r="AD99" s="190" t="s">
        <v>2190</v>
      </c>
      <c r="AE99" s="193" t="s">
        <v>2089</v>
      </c>
      <c r="AF99" s="186" t="s">
        <v>594</v>
      </c>
      <c r="AG99" s="190" t="s">
        <v>2119</v>
      </c>
      <c r="AH99" s="186" t="s">
        <v>595</v>
      </c>
      <c r="AI99" s="186" t="s">
        <v>2234</v>
      </c>
      <c r="AJ99" s="186" t="s">
        <v>2110</v>
      </c>
      <c r="AK99" s="186" t="s">
        <v>2088</v>
      </c>
      <c r="AL99" s="194" t="s">
        <v>2112</v>
      </c>
      <c r="AM99" s="186" t="s">
        <v>2114</v>
      </c>
      <c r="AN99" s="186" t="s">
        <v>2110</v>
      </c>
      <c r="AO99" s="186" t="s">
        <v>569</v>
      </c>
      <c r="AP99" s="190" t="s">
        <v>2125</v>
      </c>
      <c r="AQ99" s="190" t="s">
        <v>1531</v>
      </c>
      <c r="AR99" s="186" t="s">
        <v>2117</v>
      </c>
      <c r="AS99" s="194" t="s">
        <v>2112</v>
      </c>
      <c r="AT99" s="186" t="s">
        <v>2044</v>
      </c>
      <c r="AU99" s="190" t="s">
        <v>2135</v>
      </c>
      <c r="AV99" s="190" t="s">
        <v>570</v>
      </c>
      <c r="AW99" s="195" t="str">
        <f>VLOOKUP($B99,'[2]HR Core - Employee Master Data '!$C:$BB,32,0)</f>
        <v>indirect</v>
      </c>
      <c r="AX99" s="186"/>
      <c r="AY99" s="196" t="s">
        <v>2037</v>
      </c>
      <c r="AZ99" s="196">
        <v>40</v>
      </c>
      <c r="BA99" s="186"/>
      <c r="BB99" s="188"/>
      <c r="BC99" s="188"/>
      <c r="BD99" s="186"/>
      <c r="BE99" s="186"/>
      <c r="BF99" s="197">
        <v>23488510584</v>
      </c>
      <c r="BG99" s="186"/>
      <c r="BH99" s="198"/>
      <c r="BI99" s="188"/>
      <c r="BJ99" s="186"/>
      <c r="BK99" s="197">
        <v>23488510584</v>
      </c>
      <c r="BL99" s="186"/>
      <c r="BM99" s="186"/>
      <c r="BN99" s="198"/>
      <c r="BO99" s="198"/>
      <c r="BP99" s="197">
        <v>23488510584</v>
      </c>
      <c r="BQ99" s="197">
        <v>23488510584</v>
      </c>
      <c r="BR99" s="187">
        <f t="shared" si="15"/>
        <v>0</v>
      </c>
      <c r="BS99" s="199" t="s">
        <v>1795</v>
      </c>
      <c r="BT99" s="200" t="s">
        <v>1797</v>
      </c>
      <c r="BU99" s="186"/>
      <c r="BV99" s="186" t="s">
        <v>592</v>
      </c>
      <c r="BW99" s="186"/>
      <c r="BX99" s="186"/>
      <c r="BY99" s="186"/>
      <c r="BZ99" s="186"/>
      <c r="CA99" s="201">
        <v>34</v>
      </c>
      <c r="CB99" s="186"/>
      <c r="CC99" s="186"/>
      <c r="CD99" s="186"/>
      <c r="CE99" s="186"/>
      <c r="CF99" s="186"/>
      <c r="CG99" s="186" t="s">
        <v>2040</v>
      </c>
      <c r="CH99" s="202" t="s">
        <v>533</v>
      </c>
      <c r="CJ99" s="203" t="e">
        <f>VLOOKUP($B99,'[6]Travel Dates'!$F$6:$O$111,10,0)</f>
        <v>#N/A</v>
      </c>
    </row>
    <row r="100" spans="1:88" ht="15" thickBot="1" x14ac:dyDescent="0.4">
      <c r="A100" s="106">
        <v>99</v>
      </c>
      <c r="B100" s="135" t="s">
        <v>1705</v>
      </c>
      <c r="C100" s="135" t="s">
        <v>587</v>
      </c>
      <c r="D100" s="135" t="s">
        <v>1729</v>
      </c>
      <c r="E100" s="135"/>
      <c r="F100" s="135" t="s">
        <v>1730</v>
      </c>
      <c r="G100" s="132">
        <v>33619</v>
      </c>
      <c r="H100" s="151">
        <v>45075</v>
      </c>
      <c r="I100" s="133">
        <f t="shared" si="14"/>
        <v>45255</v>
      </c>
      <c r="J100" s="134" t="s">
        <v>581</v>
      </c>
      <c r="K100" s="134" t="s">
        <v>874</v>
      </c>
      <c r="L100" s="135" t="str">
        <f t="shared" ref="L100:L147" si="32">D100&amp;"."&amp;F100&amp;"@wika.com"</f>
        <v>Alp.Ogel@wika.com</v>
      </c>
      <c r="M100" s="135" t="s">
        <v>2044</v>
      </c>
      <c r="N100" s="135"/>
      <c r="O100" s="135"/>
      <c r="P100" s="135"/>
      <c r="Q100" s="135"/>
      <c r="R100" s="135"/>
      <c r="S100" s="152" t="s">
        <v>2046</v>
      </c>
      <c r="T100" s="135" t="s">
        <v>2088</v>
      </c>
      <c r="U100" s="135" t="s">
        <v>2088</v>
      </c>
      <c r="V100" s="135" t="s">
        <v>2088</v>
      </c>
      <c r="W100" s="135" t="s">
        <v>1773</v>
      </c>
      <c r="X100" s="130" t="str">
        <f t="shared" si="31"/>
        <v>006 6217 25</v>
      </c>
      <c r="Y100" s="135" t="s">
        <v>2088</v>
      </c>
      <c r="Z100" s="135" t="s">
        <v>2088</v>
      </c>
      <c r="AA100" s="135" t="s">
        <v>2027</v>
      </c>
      <c r="AB100" s="135"/>
      <c r="AC100" s="134" t="s">
        <v>1723</v>
      </c>
      <c r="AD100" s="134" t="s">
        <v>2204</v>
      </c>
      <c r="AE100" s="107" t="s">
        <v>2090</v>
      </c>
      <c r="AF100" s="135" t="s">
        <v>594</v>
      </c>
      <c r="AG100" s="134" t="s">
        <v>2119</v>
      </c>
      <c r="AH100" s="135" t="s">
        <v>595</v>
      </c>
      <c r="AI100" s="135" t="s">
        <v>2234</v>
      </c>
      <c r="AJ100" s="135" t="s">
        <v>2110</v>
      </c>
      <c r="AK100" s="135" t="s">
        <v>2088</v>
      </c>
      <c r="AL100" s="153" t="s">
        <v>2112</v>
      </c>
      <c r="AM100" s="135" t="s">
        <v>2114</v>
      </c>
      <c r="AN100" s="135" t="s">
        <v>2110</v>
      </c>
      <c r="AO100" s="130" t="s">
        <v>602</v>
      </c>
      <c r="AP100" s="134" t="s">
        <v>2126</v>
      </c>
      <c r="AQ100" s="134" t="s">
        <v>1533</v>
      </c>
      <c r="AR100" s="135" t="s">
        <v>2117</v>
      </c>
      <c r="AS100" s="153" t="s">
        <v>2112</v>
      </c>
      <c r="AT100" s="135" t="s">
        <v>2044</v>
      </c>
      <c r="AU100" s="134" t="s">
        <v>2136</v>
      </c>
      <c r="AV100" s="134" t="s">
        <v>1691</v>
      </c>
      <c r="AW100" s="137" t="str">
        <f>VLOOKUP($B100,'[2]HR Core - Employee Master Data '!$C:$BB,32,0)</f>
        <v>indirect</v>
      </c>
      <c r="AX100" s="135"/>
      <c r="AY100" s="138" t="s">
        <v>2037</v>
      </c>
      <c r="AZ100" s="138">
        <v>40</v>
      </c>
      <c r="BA100" s="135"/>
      <c r="BB100" s="151"/>
      <c r="BC100" s="151"/>
      <c r="BD100" s="135"/>
      <c r="BE100" s="135"/>
      <c r="BF100" s="154">
        <v>18803250164</v>
      </c>
      <c r="BG100" s="135"/>
      <c r="BH100" s="141"/>
      <c r="BI100" s="151"/>
      <c r="BJ100" s="135"/>
      <c r="BK100" s="154">
        <v>18803250164</v>
      </c>
      <c r="BL100" s="135"/>
      <c r="BM100" s="135"/>
      <c r="BN100" s="135"/>
      <c r="BO100" s="135"/>
      <c r="BP100" s="154">
        <v>18803250164</v>
      </c>
      <c r="BQ100" s="154">
        <v>18803250164</v>
      </c>
      <c r="BR100" s="151"/>
      <c r="BS100" s="139" t="s">
        <v>1796</v>
      </c>
      <c r="BT100" s="151" t="s">
        <v>1798</v>
      </c>
      <c r="BU100" s="135"/>
      <c r="BV100" s="135" t="s">
        <v>2027</v>
      </c>
      <c r="BW100" s="135"/>
      <c r="BX100" s="135"/>
      <c r="BY100" s="135"/>
      <c r="BZ100" s="135"/>
      <c r="CA100" s="142">
        <v>31</v>
      </c>
      <c r="CB100" s="135"/>
      <c r="CC100" s="135"/>
      <c r="CD100" s="135"/>
      <c r="CE100" s="135"/>
      <c r="CF100" s="135"/>
      <c r="CG100" s="135" t="s">
        <v>2040</v>
      </c>
      <c r="CH100" s="143" t="s">
        <v>533</v>
      </c>
      <c r="CJ100" s="105" t="e">
        <f>VLOOKUP($B100,'[6]Travel Dates'!$F$6:$O$111,10,0)</f>
        <v>#N/A</v>
      </c>
    </row>
    <row r="101" spans="1:88" ht="15" thickBot="1" x14ac:dyDescent="0.4">
      <c r="A101" s="106">
        <v>100</v>
      </c>
      <c r="B101" s="135" t="s">
        <v>1706</v>
      </c>
      <c r="C101" s="135" t="s">
        <v>587</v>
      </c>
      <c r="D101" s="135" t="s">
        <v>1731</v>
      </c>
      <c r="E101" s="135"/>
      <c r="F101" s="135" t="s">
        <v>1732</v>
      </c>
      <c r="G101" s="132">
        <v>34031</v>
      </c>
      <c r="H101" s="151">
        <v>45048</v>
      </c>
      <c r="I101" s="133">
        <f t="shared" si="14"/>
        <v>45228</v>
      </c>
      <c r="J101" s="134" t="s">
        <v>581</v>
      </c>
      <c r="K101" s="134" t="s">
        <v>874</v>
      </c>
      <c r="L101" s="135" t="str">
        <f t="shared" si="32"/>
        <v>Serdar.Aladag@wika.com</v>
      </c>
      <c r="M101" s="135" t="s">
        <v>2044</v>
      </c>
      <c r="N101" s="135"/>
      <c r="O101" s="135"/>
      <c r="P101" s="135"/>
      <c r="Q101" s="135"/>
      <c r="R101" s="135"/>
      <c r="S101" s="152" t="s">
        <v>2047</v>
      </c>
      <c r="T101" s="135" t="s">
        <v>2088</v>
      </c>
      <c r="U101" s="135" t="s">
        <v>2088</v>
      </c>
      <c r="V101" s="135" t="s">
        <v>2088</v>
      </c>
      <c r="W101" s="135" t="s">
        <v>1774</v>
      </c>
      <c r="X101" s="130" t="str">
        <f t="shared" si="31"/>
        <v>006 8924 80</v>
      </c>
      <c r="Y101" s="135" t="s">
        <v>2088</v>
      </c>
      <c r="Z101" s="135" t="s">
        <v>2088</v>
      </c>
      <c r="AA101" s="135" t="s">
        <v>592</v>
      </c>
      <c r="AB101" s="135"/>
      <c r="AC101" s="134" t="s">
        <v>1716</v>
      </c>
      <c r="AD101" s="134" t="s">
        <v>2205</v>
      </c>
      <c r="AE101" s="107" t="s">
        <v>2091</v>
      </c>
      <c r="AF101" s="135" t="s">
        <v>594</v>
      </c>
      <c r="AG101" s="134" t="s">
        <v>2119</v>
      </c>
      <c r="AH101" s="135" t="s">
        <v>595</v>
      </c>
      <c r="AI101" s="135" t="s">
        <v>2234</v>
      </c>
      <c r="AJ101" s="135" t="s">
        <v>2110</v>
      </c>
      <c r="AK101" s="135" t="s">
        <v>2088</v>
      </c>
      <c r="AL101" s="153" t="s">
        <v>2112</v>
      </c>
      <c r="AM101" s="135" t="s">
        <v>2114</v>
      </c>
      <c r="AN101" s="135" t="s">
        <v>2110</v>
      </c>
      <c r="AO101" s="130" t="s">
        <v>2176</v>
      </c>
      <c r="AP101" s="134" t="s">
        <v>2129</v>
      </c>
      <c r="AQ101" s="134" t="s">
        <v>2133</v>
      </c>
      <c r="AR101" s="135" t="s">
        <v>2117</v>
      </c>
      <c r="AS101" s="153" t="s">
        <v>2112</v>
      </c>
      <c r="AT101" s="135" t="s">
        <v>2044</v>
      </c>
      <c r="AU101" s="134" t="s">
        <v>2137</v>
      </c>
      <c r="AV101" s="134" t="s">
        <v>161</v>
      </c>
      <c r="AW101" s="137" t="str">
        <f>VLOOKUP($B101,'[2]HR Core - Employee Master Data '!$C:$BB,32,0)</f>
        <v>indirect</v>
      </c>
      <c r="AX101" s="135"/>
      <c r="AY101" s="138" t="s">
        <v>2037</v>
      </c>
      <c r="AZ101" s="138">
        <v>40</v>
      </c>
      <c r="BA101" s="135"/>
      <c r="BB101" s="151"/>
      <c r="BC101" s="151"/>
      <c r="BD101" s="135"/>
      <c r="BE101" s="135"/>
      <c r="BF101" s="154">
        <v>14132426744</v>
      </c>
      <c r="BG101" s="135"/>
      <c r="BH101" s="141"/>
      <c r="BI101" s="151"/>
      <c r="BJ101" s="135"/>
      <c r="BK101" s="154">
        <v>14132426744</v>
      </c>
      <c r="BL101" s="135"/>
      <c r="BM101" s="135"/>
      <c r="BN101" s="135"/>
      <c r="BO101" s="135"/>
      <c r="BP101" s="154">
        <v>14132426744</v>
      </c>
      <c r="BQ101" s="154">
        <v>14132426744</v>
      </c>
      <c r="BR101" s="151"/>
      <c r="BS101" s="139" t="s">
        <v>1795</v>
      </c>
      <c r="BT101" s="151" t="s">
        <v>1799</v>
      </c>
      <c r="BU101" s="135"/>
      <c r="BV101" s="135" t="s">
        <v>592</v>
      </c>
      <c r="BW101" s="135"/>
      <c r="BX101" s="135"/>
      <c r="BY101" s="135"/>
      <c r="BZ101" s="135"/>
      <c r="CA101" s="142">
        <v>30</v>
      </c>
      <c r="CB101" s="135"/>
      <c r="CC101" s="135"/>
      <c r="CD101" s="135"/>
      <c r="CE101" s="135"/>
      <c r="CF101" s="135"/>
      <c r="CG101" s="135" t="s">
        <v>2040</v>
      </c>
      <c r="CH101" s="143" t="s">
        <v>533</v>
      </c>
      <c r="CJ101" s="105" t="e">
        <f>VLOOKUP($B101,'[6]Travel Dates'!$F$6:$O$111,10,0)</f>
        <v>#N/A</v>
      </c>
    </row>
    <row r="102" spans="1:88" ht="15" thickBot="1" x14ac:dyDescent="0.4">
      <c r="A102" s="106">
        <v>101</v>
      </c>
      <c r="B102" s="135" t="s">
        <v>1707</v>
      </c>
      <c r="C102" s="135" t="s">
        <v>873</v>
      </c>
      <c r="D102" s="135" t="s">
        <v>1733</v>
      </c>
      <c r="E102" s="135"/>
      <c r="F102" s="135" t="s">
        <v>1734</v>
      </c>
      <c r="G102" s="132">
        <v>31790</v>
      </c>
      <c r="H102" s="151">
        <v>44876</v>
      </c>
      <c r="I102" s="133">
        <f t="shared" si="14"/>
        <v>45056</v>
      </c>
      <c r="J102" s="134" t="s">
        <v>581</v>
      </c>
      <c r="K102" s="134" t="s">
        <v>875</v>
      </c>
      <c r="L102" s="135" t="str">
        <f t="shared" si="32"/>
        <v>Isil.Arel@wika.com</v>
      </c>
      <c r="M102" s="135" t="s">
        <v>2044</v>
      </c>
      <c r="N102" s="135"/>
      <c r="O102" s="135"/>
      <c r="P102" s="135"/>
      <c r="Q102" s="135"/>
      <c r="R102" s="135"/>
      <c r="S102" s="152" t="s">
        <v>2048</v>
      </c>
      <c r="T102" s="135" t="s">
        <v>2088</v>
      </c>
      <c r="U102" s="135" t="s">
        <v>2088</v>
      </c>
      <c r="V102" s="135" t="s">
        <v>2088</v>
      </c>
      <c r="W102" s="135" t="s">
        <v>1775</v>
      </c>
      <c r="X102" s="130" t="str">
        <f t="shared" si="31"/>
        <v>006 6330 62</v>
      </c>
      <c r="Y102" s="135" t="s">
        <v>2088</v>
      </c>
      <c r="Z102" s="135" t="s">
        <v>2088</v>
      </c>
      <c r="AA102" s="135" t="s">
        <v>2027</v>
      </c>
      <c r="AB102" s="135"/>
      <c r="AC102" s="134" t="s">
        <v>1723</v>
      </c>
      <c r="AD102" s="134" t="s">
        <v>2204</v>
      </c>
      <c r="AE102" s="107" t="s">
        <v>2092</v>
      </c>
      <c r="AF102" s="135" t="s">
        <v>594</v>
      </c>
      <c r="AG102" s="134" t="s">
        <v>2119</v>
      </c>
      <c r="AH102" s="135" t="s">
        <v>595</v>
      </c>
      <c r="AI102" s="135" t="s">
        <v>2234</v>
      </c>
      <c r="AJ102" s="135" t="s">
        <v>2110</v>
      </c>
      <c r="AK102" s="135" t="s">
        <v>2088</v>
      </c>
      <c r="AL102" s="153" t="s">
        <v>2112</v>
      </c>
      <c r="AM102" s="135" t="s">
        <v>2114</v>
      </c>
      <c r="AN102" s="135" t="s">
        <v>2110</v>
      </c>
      <c r="AO102" s="130" t="s">
        <v>602</v>
      </c>
      <c r="AP102" s="134" t="s">
        <v>2126</v>
      </c>
      <c r="AQ102" s="134" t="s">
        <v>1533</v>
      </c>
      <c r="AR102" s="135" t="s">
        <v>2117</v>
      </c>
      <c r="AS102" s="153" t="s">
        <v>2112</v>
      </c>
      <c r="AT102" s="135" t="s">
        <v>2044</v>
      </c>
      <c r="AU102" s="134" t="s">
        <v>2138</v>
      </c>
      <c r="AV102" s="134" t="s">
        <v>1691</v>
      </c>
      <c r="AW102" s="137" t="str">
        <f>VLOOKUP($B102,'[2]HR Core - Employee Master Data '!$C:$BB,32,0)</f>
        <v>indirect</v>
      </c>
      <c r="AX102" s="135"/>
      <c r="AY102" s="138" t="s">
        <v>2037</v>
      </c>
      <c r="AZ102" s="138">
        <v>40</v>
      </c>
      <c r="BA102" s="135"/>
      <c r="BB102" s="151"/>
      <c r="BC102" s="151"/>
      <c r="BD102" s="135"/>
      <c r="BE102" s="135"/>
      <c r="BF102" s="154">
        <v>26269727786</v>
      </c>
      <c r="BG102" s="135"/>
      <c r="BH102" s="141"/>
      <c r="BI102" s="151"/>
      <c r="BJ102" s="135"/>
      <c r="BK102" s="154">
        <v>26269727786</v>
      </c>
      <c r="BL102" s="135"/>
      <c r="BM102" s="135"/>
      <c r="BN102" s="135"/>
      <c r="BO102" s="135"/>
      <c r="BP102" s="154">
        <v>26269727786</v>
      </c>
      <c r="BQ102" s="154">
        <v>26269727786</v>
      </c>
      <c r="BR102" s="151"/>
      <c r="BS102" s="139" t="s">
        <v>1796</v>
      </c>
      <c r="BT102" s="151" t="s">
        <v>1800</v>
      </c>
      <c r="BU102" s="135"/>
      <c r="BV102" s="135" t="s">
        <v>2027</v>
      </c>
      <c r="BW102" s="135"/>
      <c r="BX102" s="135"/>
      <c r="BY102" s="135"/>
      <c r="BZ102" s="135"/>
      <c r="CA102" s="142">
        <v>36</v>
      </c>
      <c r="CB102" s="135"/>
      <c r="CC102" s="135"/>
      <c r="CD102" s="135"/>
      <c r="CE102" s="135"/>
      <c r="CF102" s="135"/>
      <c r="CG102" s="135" t="s">
        <v>2040</v>
      </c>
      <c r="CH102" s="143" t="s">
        <v>533</v>
      </c>
      <c r="CJ102" s="105" t="e">
        <f>VLOOKUP($B102,'[6]Travel Dates'!$F$6:$O$111,10,0)</f>
        <v>#N/A</v>
      </c>
    </row>
    <row r="103" spans="1:88" ht="15" thickBot="1" x14ac:dyDescent="0.4">
      <c r="A103" s="106">
        <v>102</v>
      </c>
      <c r="B103" s="135" t="s">
        <v>1708</v>
      </c>
      <c r="C103" s="135" t="s">
        <v>587</v>
      </c>
      <c r="D103" s="135" t="s">
        <v>1735</v>
      </c>
      <c r="E103" s="135"/>
      <c r="F103" s="135" t="s">
        <v>1736</v>
      </c>
      <c r="G103" s="132">
        <v>31896</v>
      </c>
      <c r="H103" s="151">
        <v>44809</v>
      </c>
      <c r="I103" s="133">
        <f t="shared" si="14"/>
        <v>44989</v>
      </c>
      <c r="J103" s="134" t="s">
        <v>581</v>
      </c>
      <c r="K103" s="134" t="s">
        <v>874</v>
      </c>
      <c r="L103" s="135" t="str">
        <f t="shared" si="32"/>
        <v>Cagri.Bezmez@wika.com</v>
      </c>
      <c r="M103" s="135" t="s">
        <v>2044</v>
      </c>
      <c r="N103" s="135"/>
      <c r="O103" s="135"/>
      <c r="P103" s="135"/>
      <c r="Q103" s="135"/>
      <c r="R103" s="135"/>
      <c r="S103" s="152" t="s">
        <v>2049</v>
      </c>
      <c r="T103" s="135" t="s">
        <v>2088</v>
      </c>
      <c r="U103" s="135" t="s">
        <v>2088</v>
      </c>
      <c r="V103" s="135" t="s">
        <v>2088</v>
      </c>
      <c r="W103" s="135" t="s">
        <v>1776</v>
      </c>
      <c r="X103" s="130" t="str">
        <f t="shared" si="31"/>
        <v>006 6364 86</v>
      </c>
      <c r="Y103" s="135" t="s">
        <v>2088</v>
      </c>
      <c r="Z103" s="135" t="s">
        <v>2088</v>
      </c>
      <c r="AA103" s="135" t="s">
        <v>2027</v>
      </c>
      <c r="AB103" s="135"/>
      <c r="AC103" s="134" t="s">
        <v>1726</v>
      </c>
      <c r="AD103" s="134" t="s">
        <v>2196</v>
      </c>
      <c r="AE103" s="107" t="s">
        <v>2093</v>
      </c>
      <c r="AF103" s="135" t="s">
        <v>594</v>
      </c>
      <c r="AG103" s="134" t="s">
        <v>2119</v>
      </c>
      <c r="AH103" s="135" t="s">
        <v>595</v>
      </c>
      <c r="AI103" s="135" t="s">
        <v>2234</v>
      </c>
      <c r="AJ103" s="135" t="s">
        <v>2110</v>
      </c>
      <c r="AK103" s="135" t="s">
        <v>2088</v>
      </c>
      <c r="AL103" s="153" t="s">
        <v>2112</v>
      </c>
      <c r="AM103" s="135" t="s">
        <v>2114</v>
      </c>
      <c r="AN103" s="135" t="s">
        <v>2110</v>
      </c>
      <c r="AO103" s="130" t="s">
        <v>602</v>
      </c>
      <c r="AP103" s="134" t="s">
        <v>2121</v>
      </c>
      <c r="AQ103" s="134" t="s">
        <v>1530</v>
      </c>
      <c r="AR103" s="135" t="s">
        <v>2117</v>
      </c>
      <c r="AS103" s="153" t="s">
        <v>2112</v>
      </c>
      <c r="AT103" s="135" t="s">
        <v>2044</v>
      </c>
      <c r="AU103" s="134" t="s">
        <v>2139</v>
      </c>
      <c r="AV103" s="134" t="s">
        <v>1696</v>
      </c>
      <c r="AW103" s="137" t="str">
        <f>VLOOKUP($B103,'[2]HR Core - Employee Master Data '!$C:$BB,32,0)</f>
        <v>indirect</v>
      </c>
      <c r="AX103" s="135"/>
      <c r="AY103" s="138" t="s">
        <v>2037</v>
      </c>
      <c r="AZ103" s="138">
        <v>40</v>
      </c>
      <c r="BA103" s="135"/>
      <c r="BB103" s="151"/>
      <c r="BC103" s="151"/>
      <c r="BD103" s="135"/>
      <c r="BE103" s="135"/>
      <c r="BF103" s="154">
        <v>28099948256</v>
      </c>
      <c r="BG103" s="135"/>
      <c r="BH103" s="141"/>
      <c r="BI103" s="151"/>
      <c r="BJ103" s="135"/>
      <c r="BK103" s="154">
        <v>28099948256</v>
      </c>
      <c r="BL103" s="135"/>
      <c r="BM103" s="135"/>
      <c r="BN103" s="135"/>
      <c r="BO103" s="135"/>
      <c r="BP103" s="154">
        <v>28099948256</v>
      </c>
      <c r="BQ103" s="154">
        <v>28099948256</v>
      </c>
      <c r="BR103" s="151"/>
      <c r="BS103" s="139" t="s">
        <v>1796</v>
      </c>
      <c r="BT103" s="151" t="s">
        <v>1801</v>
      </c>
      <c r="BU103" s="135"/>
      <c r="BV103" s="135" t="s">
        <v>2027</v>
      </c>
      <c r="BW103" s="135"/>
      <c r="BX103" s="135"/>
      <c r="BY103" s="135"/>
      <c r="BZ103" s="135"/>
      <c r="CA103" s="142">
        <v>36</v>
      </c>
      <c r="CB103" s="135"/>
      <c r="CC103" s="135"/>
      <c r="CD103" s="135"/>
      <c r="CE103" s="135"/>
      <c r="CF103" s="135"/>
      <c r="CG103" s="135" t="s">
        <v>2040</v>
      </c>
      <c r="CH103" s="143" t="s">
        <v>533</v>
      </c>
      <c r="CJ103" s="105" t="e">
        <f>VLOOKUP($B103,'[6]Travel Dates'!$F$6:$O$111,10,0)</f>
        <v>#N/A</v>
      </c>
    </row>
    <row r="104" spans="1:88" ht="15" thickBot="1" x14ac:dyDescent="0.4">
      <c r="A104" s="106">
        <v>103</v>
      </c>
      <c r="B104" s="135" t="s">
        <v>1709</v>
      </c>
      <c r="C104" s="135" t="s">
        <v>587</v>
      </c>
      <c r="D104" s="135" t="s">
        <v>1737</v>
      </c>
      <c r="E104" s="135"/>
      <c r="F104" s="135" t="s">
        <v>1738</v>
      </c>
      <c r="G104" s="132">
        <v>34391</v>
      </c>
      <c r="H104" s="151">
        <v>44648</v>
      </c>
      <c r="I104" s="133">
        <f t="shared" si="14"/>
        <v>44828</v>
      </c>
      <c r="J104" s="134" t="s">
        <v>581</v>
      </c>
      <c r="K104" s="134" t="s">
        <v>874</v>
      </c>
      <c r="L104" s="135" t="str">
        <f t="shared" si="32"/>
        <v>Emirhan.Bulut@wika.com</v>
      </c>
      <c r="M104" s="135" t="s">
        <v>2044</v>
      </c>
      <c r="N104" s="135"/>
      <c r="O104" s="135"/>
      <c r="P104" s="135"/>
      <c r="Q104" s="135"/>
      <c r="R104" s="135"/>
      <c r="S104" s="152" t="s">
        <v>2050</v>
      </c>
      <c r="T104" s="135" t="s">
        <v>2088</v>
      </c>
      <c r="U104" s="135" t="s">
        <v>2088</v>
      </c>
      <c r="V104" s="135" t="s">
        <v>2088</v>
      </c>
      <c r="W104" s="135" t="s">
        <v>1777</v>
      </c>
      <c r="X104" s="130" t="str">
        <f t="shared" si="31"/>
        <v>006 6507 45</v>
      </c>
      <c r="Y104" s="135" t="s">
        <v>2088</v>
      </c>
      <c r="Z104" s="135" t="s">
        <v>2088</v>
      </c>
      <c r="AA104" s="135" t="s">
        <v>592</v>
      </c>
      <c r="AB104" s="135"/>
      <c r="AC104" s="134" t="s">
        <v>1722</v>
      </c>
      <c r="AD104" s="134" t="s">
        <v>2206</v>
      </c>
      <c r="AE104" s="107" t="s">
        <v>2094</v>
      </c>
      <c r="AF104" s="135" t="s">
        <v>594</v>
      </c>
      <c r="AG104" s="134" t="s">
        <v>2119</v>
      </c>
      <c r="AH104" s="135" t="s">
        <v>595</v>
      </c>
      <c r="AI104" s="135" t="s">
        <v>2234</v>
      </c>
      <c r="AJ104" s="135" t="s">
        <v>2110</v>
      </c>
      <c r="AK104" s="135" t="s">
        <v>2088</v>
      </c>
      <c r="AL104" s="153" t="s">
        <v>2112</v>
      </c>
      <c r="AM104" s="135" t="s">
        <v>2114</v>
      </c>
      <c r="AN104" s="135" t="s">
        <v>2110</v>
      </c>
      <c r="AO104" s="130" t="s">
        <v>602</v>
      </c>
      <c r="AP104" s="134" t="s">
        <v>2121</v>
      </c>
      <c r="AQ104" s="134" t="s">
        <v>1530</v>
      </c>
      <c r="AR104" s="135" t="s">
        <v>2117</v>
      </c>
      <c r="AS104" s="153" t="s">
        <v>2112</v>
      </c>
      <c r="AT104" s="135" t="s">
        <v>2044</v>
      </c>
      <c r="AU104" s="134" t="s">
        <v>2140</v>
      </c>
      <c r="AV104" s="134" t="s">
        <v>1696</v>
      </c>
      <c r="AW104" s="137" t="str">
        <f>VLOOKUP($B104,'[2]HR Core - Employee Master Data '!$C:$BB,32,0)</f>
        <v>indirect</v>
      </c>
      <c r="AX104" s="135"/>
      <c r="AY104" s="138" t="s">
        <v>2037</v>
      </c>
      <c r="AZ104" s="138">
        <v>40</v>
      </c>
      <c r="BA104" s="135"/>
      <c r="BB104" s="151"/>
      <c r="BC104" s="151"/>
      <c r="BD104" s="135"/>
      <c r="BE104" s="135"/>
      <c r="BF104" s="154">
        <v>35023591198</v>
      </c>
      <c r="BG104" s="135"/>
      <c r="BH104" s="141"/>
      <c r="BI104" s="151"/>
      <c r="BJ104" s="135"/>
      <c r="BK104" s="154">
        <v>35023591198</v>
      </c>
      <c r="BL104" s="135"/>
      <c r="BM104" s="135"/>
      <c r="BN104" s="135"/>
      <c r="BO104" s="135"/>
      <c r="BP104" s="154">
        <v>35023591198</v>
      </c>
      <c r="BQ104" s="154">
        <v>35023591198</v>
      </c>
      <c r="BR104" s="151"/>
      <c r="BS104" s="139" t="s">
        <v>1795</v>
      </c>
      <c r="BT104" s="151" t="s">
        <v>1802</v>
      </c>
      <c r="BU104" s="135"/>
      <c r="BV104" s="135" t="s">
        <v>592</v>
      </c>
      <c r="BW104" s="135"/>
      <c r="BX104" s="135"/>
      <c r="BY104" s="135"/>
      <c r="BZ104" s="135"/>
      <c r="CA104" s="142">
        <v>29</v>
      </c>
      <c r="CB104" s="135"/>
      <c r="CC104" s="135"/>
      <c r="CD104" s="135"/>
      <c r="CE104" s="135"/>
      <c r="CF104" s="135"/>
      <c r="CG104" s="135" t="s">
        <v>2040</v>
      </c>
      <c r="CH104" s="143" t="s">
        <v>533</v>
      </c>
      <c r="CJ104" s="105" t="e">
        <f>VLOOKUP($B104,'[6]Travel Dates'!$F$6:$O$111,10,0)</f>
        <v>#N/A</v>
      </c>
    </row>
    <row r="105" spans="1:88" ht="15" thickBot="1" x14ac:dyDescent="0.4">
      <c r="A105" s="106">
        <v>104</v>
      </c>
      <c r="B105" s="135" t="s">
        <v>1710</v>
      </c>
      <c r="C105" s="135" t="s">
        <v>2026</v>
      </c>
      <c r="D105" s="135" t="s">
        <v>1739</v>
      </c>
      <c r="E105" s="135"/>
      <c r="F105" s="135" t="s">
        <v>1740</v>
      </c>
      <c r="G105" s="132">
        <v>30027</v>
      </c>
      <c r="H105" s="151">
        <v>44627</v>
      </c>
      <c r="I105" s="133">
        <f t="shared" si="14"/>
        <v>44807</v>
      </c>
      <c r="J105" s="134" t="s">
        <v>581</v>
      </c>
      <c r="K105" s="134" t="s">
        <v>875</v>
      </c>
      <c r="L105" s="135" t="str">
        <f t="shared" si="32"/>
        <v>Yasemin.Guler@wika.com</v>
      </c>
      <c r="M105" s="135" t="s">
        <v>2044</v>
      </c>
      <c r="N105" s="135"/>
      <c r="O105" s="135"/>
      <c r="P105" s="135"/>
      <c r="Q105" s="135"/>
      <c r="R105" s="135"/>
      <c r="S105" s="152" t="s">
        <v>2051</v>
      </c>
      <c r="T105" s="135" t="s">
        <v>2088</v>
      </c>
      <c r="U105" s="135" t="s">
        <v>2088</v>
      </c>
      <c r="V105" s="135" t="s">
        <v>2088</v>
      </c>
      <c r="W105" s="135" t="s">
        <v>1778</v>
      </c>
      <c r="X105" s="130" t="str">
        <f t="shared" si="31"/>
        <v>006 8909 28</v>
      </c>
      <c r="Y105" s="135" t="s">
        <v>2088</v>
      </c>
      <c r="Z105" s="135" t="s">
        <v>2088</v>
      </c>
      <c r="AA105" s="135" t="s">
        <v>592</v>
      </c>
      <c r="AB105" s="135"/>
      <c r="AC105" s="134" t="s">
        <v>593</v>
      </c>
      <c r="AD105" s="134" t="s">
        <v>2193</v>
      </c>
      <c r="AE105" s="153"/>
      <c r="AF105" s="135" t="s">
        <v>594</v>
      </c>
      <c r="AG105" s="134" t="s">
        <v>2119</v>
      </c>
      <c r="AH105" s="135" t="s">
        <v>595</v>
      </c>
      <c r="AI105" s="135" t="s">
        <v>2234</v>
      </c>
      <c r="AJ105" s="135" t="s">
        <v>2110</v>
      </c>
      <c r="AK105" s="135" t="s">
        <v>2088</v>
      </c>
      <c r="AL105" s="153" t="s">
        <v>2112</v>
      </c>
      <c r="AM105" s="135" t="s">
        <v>2114</v>
      </c>
      <c r="AN105" s="135" t="s">
        <v>2110</v>
      </c>
      <c r="AO105" s="135" t="s">
        <v>2171</v>
      </c>
      <c r="AP105" s="134" t="s">
        <v>2131</v>
      </c>
      <c r="AQ105" s="134" t="s">
        <v>2133</v>
      </c>
      <c r="AR105" s="135" t="s">
        <v>2117</v>
      </c>
      <c r="AS105" s="153" t="s">
        <v>2112</v>
      </c>
      <c r="AT105" s="135" t="s">
        <v>2044</v>
      </c>
      <c r="AU105" s="134" t="s">
        <v>2141</v>
      </c>
      <c r="AV105" s="134" t="s">
        <v>1676</v>
      </c>
      <c r="AW105" s="137" t="str">
        <f>VLOOKUP($B105,'[2]HR Core - Employee Master Data '!$C:$BB,32,0)</f>
        <v>indirect</v>
      </c>
      <c r="AX105" s="135"/>
      <c r="AY105" s="138" t="s">
        <v>2037</v>
      </c>
      <c r="AZ105" s="138">
        <v>40</v>
      </c>
      <c r="BA105" s="135"/>
      <c r="BB105" s="151"/>
      <c r="BC105" s="151"/>
      <c r="BD105" s="135"/>
      <c r="BE105" s="135"/>
      <c r="BF105" s="154">
        <v>34444721368</v>
      </c>
      <c r="BG105" s="135"/>
      <c r="BH105" s="141"/>
      <c r="BI105" s="151"/>
      <c r="BJ105" s="135"/>
      <c r="BK105" s="154">
        <v>34444721368</v>
      </c>
      <c r="BL105" s="135"/>
      <c r="BM105" s="135"/>
      <c r="BN105" s="135"/>
      <c r="BO105" s="135"/>
      <c r="BP105" s="154">
        <v>34444721368</v>
      </c>
      <c r="BQ105" s="154">
        <v>34444721368</v>
      </c>
      <c r="BR105" s="151"/>
      <c r="BS105" s="139" t="s">
        <v>1795</v>
      </c>
      <c r="BT105" s="151" t="s">
        <v>1803</v>
      </c>
      <c r="BU105" s="135"/>
      <c r="BV105" s="135" t="s">
        <v>592</v>
      </c>
      <c r="BW105" s="135"/>
      <c r="BX105" s="135"/>
      <c r="BY105" s="135"/>
      <c r="BZ105" s="135"/>
      <c r="CA105" s="142">
        <v>41</v>
      </c>
      <c r="CB105" s="135"/>
      <c r="CC105" s="135"/>
      <c r="CD105" s="135"/>
      <c r="CE105" s="135"/>
      <c r="CF105" s="135"/>
      <c r="CG105" s="135" t="s">
        <v>2040</v>
      </c>
      <c r="CH105" s="143" t="s">
        <v>533</v>
      </c>
      <c r="CJ105" s="105" t="e">
        <f>VLOOKUP($B105,'[6]Travel Dates'!$F$6:$O$111,10,0)</f>
        <v>#N/A</v>
      </c>
    </row>
    <row r="106" spans="1:88" ht="15" thickBot="1" x14ac:dyDescent="0.4">
      <c r="A106" s="106">
        <v>105</v>
      </c>
      <c r="B106" s="135" t="s">
        <v>1711</v>
      </c>
      <c r="C106" s="135" t="s">
        <v>873</v>
      </c>
      <c r="D106" s="135" t="s">
        <v>1741</v>
      </c>
      <c r="E106" s="135"/>
      <c r="F106" s="135" t="s">
        <v>1742</v>
      </c>
      <c r="G106" s="132">
        <v>33867</v>
      </c>
      <c r="H106" s="151">
        <v>44501</v>
      </c>
      <c r="I106" s="133">
        <f t="shared" si="14"/>
        <v>44681</v>
      </c>
      <c r="J106" s="134" t="s">
        <v>581</v>
      </c>
      <c r="K106" s="134" t="s">
        <v>875</v>
      </c>
      <c r="L106" s="135" t="str">
        <f t="shared" si="32"/>
        <v>Ezgi.Senturk@wika.com</v>
      </c>
      <c r="M106" s="135" t="s">
        <v>2044</v>
      </c>
      <c r="N106" s="135"/>
      <c r="O106" s="135"/>
      <c r="P106" s="135"/>
      <c r="Q106" s="135"/>
      <c r="R106" s="135"/>
      <c r="S106" s="152" t="s">
        <v>2052</v>
      </c>
      <c r="T106" s="135" t="s">
        <v>2088</v>
      </c>
      <c r="U106" s="135" t="s">
        <v>2088</v>
      </c>
      <c r="V106" s="135" t="s">
        <v>2088</v>
      </c>
      <c r="W106" s="135" t="s">
        <v>1779</v>
      </c>
      <c r="X106" s="130" t="str">
        <f t="shared" si="31"/>
        <v>006 6842 07</v>
      </c>
      <c r="Y106" s="135" t="s">
        <v>2088</v>
      </c>
      <c r="Z106" s="135" t="s">
        <v>2088</v>
      </c>
      <c r="AA106" s="135" t="s">
        <v>2027</v>
      </c>
      <c r="AB106" s="135"/>
      <c r="AC106" s="134" t="s">
        <v>810</v>
      </c>
      <c r="AD106" s="134" t="s">
        <v>2189</v>
      </c>
      <c r="AE106" s="107" t="s">
        <v>2095</v>
      </c>
      <c r="AF106" s="135" t="s">
        <v>594</v>
      </c>
      <c r="AG106" s="134" t="s">
        <v>2119</v>
      </c>
      <c r="AH106" s="135" t="s">
        <v>595</v>
      </c>
      <c r="AI106" s="135" t="s">
        <v>2234</v>
      </c>
      <c r="AJ106" s="135" t="s">
        <v>2110</v>
      </c>
      <c r="AK106" s="135" t="s">
        <v>2088</v>
      </c>
      <c r="AL106" s="153" t="s">
        <v>2112</v>
      </c>
      <c r="AM106" s="135" t="s">
        <v>2114</v>
      </c>
      <c r="AN106" s="135" t="s">
        <v>2110</v>
      </c>
      <c r="AO106" s="130" t="s">
        <v>602</v>
      </c>
      <c r="AP106" s="134" t="s">
        <v>2121</v>
      </c>
      <c r="AQ106" s="134" t="s">
        <v>2133</v>
      </c>
      <c r="AR106" s="135" t="s">
        <v>2117</v>
      </c>
      <c r="AS106" s="153" t="s">
        <v>2112</v>
      </c>
      <c r="AT106" s="135" t="s">
        <v>2044</v>
      </c>
      <c r="AU106" s="134" t="s">
        <v>2142</v>
      </c>
      <c r="AV106" s="134" t="s">
        <v>1696</v>
      </c>
      <c r="AW106" s="137" t="str">
        <f>VLOOKUP($B106,'[2]HR Core - Employee Master Data '!$C:$BB,32,0)</f>
        <v>indirect</v>
      </c>
      <c r="AX106" s="135"/>
      <c r="AY106" s="138" t="s">
        <v>2037</v>
      </c>
      <c r="AZ106" s="138">
        <v>40</v>
      </c>
      <c r="BA106" s="135"/>
      <c r="BB106" s="151"/>
      <c r="BC106" s="151"/>
      <c r="BD106" s="135"/>
      <c r="BE106" s="135"/>
      <c r="BF106" s="154">
        <v>23011105700</v>
      </c>
      <c r="BG106" s="135"/>
      <c r="BH106" s="141"/>
      <c r="BI106" s="151"/>
      <c r="BJ106" s="135"/>
      <c r="BK106" s="154">
        <v>23011105700</v>
      </c>
      <c r="BL106" s="135"/>
      <c r="BM106" s="135"/>
      <c r="BN106" s="135"/>
      <c r="BO106" s="135"/>
      <c r="BP106" s="154">
        <v>23011105700</v>
      </c>
      <c r="BQ106" s="154">
        <v>23011105700</v>
      </c>
      <c r="BR106" s="151"/>
      <c r="BS106" s="139" t="s">
        <v>1796</v>
      </c>
      <c r="BT106" s="151" t="s">
        <v>1804</v>
      </c>
      <c r="BU106" s="135"/>
      <c r="BV106" s="135" t="s">
        <v>2027</v>
      </c>
      <c r="BW106" s="135"/>
      <c r="BX106" s="135"/>
      <c r="BY106" s="135"/>
      <c r="BZ106" s="135"/>
      <c r="CA106" s="142">
        <v>31</v>
      </c>
      <c r="CB106" s="135"/>
      <c r="CC106" s="135"/>
      <c r="CD106" s="135"/>
      <c r="CE106" s="135"/>
      <c r="CF106" s="135"/>
      <c r="CG106" s="135" t="s">
        <v>2040</v>
      </c>
      <c r="CH106" s="143" t="s">
        <v>533</v>
      </c>
      <c r="CJ106" s="105" t="e">
        <f>VLOOKUP($B106,'[6]Travel Dates'!$F$6:$O$111,10,0)</f>
        <v>#N/A</v>
      </c>
    </row>
    <row r="107" spans="1:88" ht="15" thickBot="1" x14ac:dyDescent="0.4">
      <c r="A107" s="106">
        <v>106</v>
      </c>
      <c r="B107" s="135" t="s">
        <v>1712</v>
      </c>
      <c r="C107" s="135" t="s">
        <v>587</v>
      </c>
      <c r="D107" s="135" t="s">
        <v>1743</v>
      </c>
      <c r="E107" s="135"/>
      <c r="F107" s="135" t="s">
        <v>1744</v>
      </c>
      <c r="G107" s="132">
        <v>34493</v>
      </c>
      <c r="H107" s="151">
        <v>44473</v>
      </c>
      <c r="I107" s="133">
        <f t="shared" si="14"/>
        <v>44653</v>
      </c>
      <c r="J107" s="134" t="s">
        <v>581</v>
      </c>
      <c r="K107" s="134" t="s">
        <v>874</v>
      </c>
      <c r="L107" s="135" t="str">
        <f t="shared" si="32"/>
        <v>Erdem.Cetinkaya@wika.com</v>
      </c>
      <c r="M107" s="135" t="s">
        <v>2044</v>
      </c>
      <c r="N107" s="135"/>
      <c r="O107" s="135"/>
      <c r="P107" s="135"/>
      <c r="Q107" s="135"/>
      <c r="R107" s="135"/>
      <c r="S107" s="152" t="s">
        <v>2053</v>
      </c>
      <c r="T107" s="135" t="s">
        <v>2088</v>
      </c>
      <c r="U107" s="135" t="s">
        <v>2088</v>
      </c>
      <c r="V107" s="135" t="s">
        <v>2088</v>
      </c>
      <c r="W107" s="135" t="s">
        <v>1780</v>
      </c>
      <c r="X107" s="130" t="str">
        <f t="shared" si="31"/>
        <v>006 6180 15</v>
      </c>
      <c r="Y107" s="135" t="s">
        <v>2088</v>
      </c>
      <c r="Z107" s="135" t="s">
        <v>2088</v>
      </c>
      <c r="AA107" s="135" t="s">
        <v>2027</v>
      </c>
      <c r="AB107" s="135"/>
      <c r="AC107" s="134" t="s">
        <v>593</v>
      </c>
      <c r="AD107" s="134" t="s">
        <v>2193</v>
      </c>
      <c r="AE107" s="107" t="s">
        <v>2096</v>
      </c>
      <c r="AF107" s="135" t="s">
        <v>594</v>
      </c>
      <c r="AG107" s="134" t="s">
        <v>2119</v>
      </c>
      <c r="AH107" s="135" t="s">
        <v>595</v>
      </c>
      <c r="AI107" s="135" t="s">
        <v>2234</v>
      </c>
      <c r="AJ107" s="135" t="s">
        <v>2110</v>
      </c>
      <c r="AK107" s="135" t="s">
        <v>2088</v>
      </c>
      <c r="AL107" s="153" t="s">
        <v>2112</v>
      </c>
      <c r="AM107" s="135" t="s">
        <v>2114</v>
      </c>
      <c r="AN107" s="135" t="s">
        <v>2110</v>
      </c>
      <c r="AO107" s="130" t="s">
        <v>602</v>
      </c>
      <c r="AP107" s="134" t="s">
        <v>2126</v>
      </c>
      <c r="AQ107" s="134" t="s">
        <v>2133</v>
      </c>
      <c r="AR107" s="135" t="s">
        <v>2117</v>
      </c>
      <c r="AS107" s="153" t="s">
        <v>2112</v>
      </c>
      <c r="AT107" s="135" t="s">
        <v>2044</v>
      </c>
      <c r="AU107" s="134" t="s">
        <v>2143</v>
      </c>
      <c r="AV107" s="134" t="s">
        <v>1691</v>
      </c>
      <c r="AW107" s="137" t="str">
        <f>VLOOKUP($B107,'[2]HR Core - Employee Master Data '!$C:$BB,32,0)</f>
        <v>indirect</v>
      </c>
      <c r="AX107" s="135"/>
      <c r="AY107" s="138" t="s">
        <v>2037</v>
      </c>
      <c r="AZ107" s="138">
        <v>40</v>
      </c>
      <c r="BA107" s="135"/>
      <c r="BB107" s="151"/>
      <c r="BC107" s="151"/>
      <c r="BD107" s="135"/>
      <c r="BE107" s="135"/>
      <c r="BF107" s="154">
        <v>39401023462</v>
      </c>
      <c r="BG107" s="135"/>
      <c r="BH107" s="141"/>
      <c r="BI107" s="151"/>
      <c r="BJ107" s="135"/>
      <c r="BK107" s="154">
        <v>39401023462</v>
      </c>
      <c r="BL107" s="135"/>
      <c r="BM107" s="135"/>
      <c r="BN107" s="135"/>
      <c r="BO107" s="135"/>
      <c r="BP107" s="154">
        <v>39401023462</v>
      </c>
      <c r="BQ107" s="154">
        <v>39401023462</v>
      </c>
      <c r="BR107" s="151"/>
      <c r="BS107" s="139" t="s">
        <v>1796</v>
      </c>
      <c r="BT107" s="151" t="s">
        <v>1805</v>
      </c>
      <c r="BU107" s="135"/>
      <c r="BV107" s="135" t="s">
        <v>2027</v>
      </c>
      <c r="BW107" s="135"/>
      <c r="BX107" s="135"/>
      <c r="BY107" s="135"/>
      <c r="BZ107" s="135"/>
      <c r="CA107" s="142">
        <v>29</v>
      </c>
      <c r="CB107" s="135"/>
      <c r="CC107" s="135"/>
      <c r="CD107" s="135"/>
      <c r="CE107" s="135"/>
      <c r="CF107" s="135"/>
      <c r="CG107" s="135" t="s">
        <v>2040</v>
      </c>
      <c r="CH107" s="143" t="s">
        <v>533</v>
      </c>
      <c r="CJ107" s="105" t="e">
        <f>VLOOKUP($B107,'[6]Travel Dates'!$F$6:$O$111,10,0)</f>
        <v>#N/A</v>
      </c>
    </row>
    <row r="108" spans="1:88" ht="15" thickBot="1" x14ac:dyDescent="0.4">
      <c r="A108" s="106">
        <v>107</v>
      </c>
      <c r="B108" s="135" t="s">
        <v>1713</v>
      </c>
      <c r="C108" s="135" t="s">
        <v>587</v>
      </c>
      <c r="D108" s="135" t="s">
        <v>1745</v>
      </c>
      <c r="E108" s="135"/>
      <c r="F108" s="135" t="s">
        <v>1746</v>
      </c>
      <c r="G108" s="132">
        <v>35796</v>
      </c>
      <c r="H108" s="151">
        <v>44295</v>
      </c>
      <c r="I108" s="133">
        <f t="shared" si="14"/>
        <v>44475</v>
      </c>
      <c r="J108" s="134" t="s">
        <v>581</v>
      </c>
      <c r="K108" s="134" t="s">
        <v>874</v>
      </c>
      <c r="L108" s="135" t="str">
        <f t="shared" si="32"/>
        <v>Tugrul.Kilic@wika.com</v>
      </c>
      <c r="M108" s="135" t="s">
        <v>2044</v>
      </c>
      <c r="N108" s="135"/>
      <c r="O108" s="135"/>
      <c r="P108" s="135"/>
      <c r="Q108" s="135"/>
      <c r="R108" s="135"/>
      <c r="S108" s="152" t="s">
        <v>2054</v>
      </c>
      <c r="T108" s="135" t="s">
        <v>2088</v>
      </c>
      <c r="U108" s="135" t="s">
        <v>2088</v>
      </c>
      <c r="V108" s="135" t="s">
        <v>2088</v>
      </c>
      <c r="W108" s="135" t="s">
        <v>1781</v>
      </c>
      <c r="X108" s="130" t="str">
        <f t="shared" si="31"/>
        <v>006 6574 50</v>
      </c>
      <c r="Y108" s="135" t="s">
        <v>2088</v>
      </c>
      <c r="Z108" s="135" t="s">
        <v>2088</v>
      </c>
      <c r="AA108" s="135" t="s">
        <v>2027</v>
      </c>
      <c r="AB108" s="135"/>
      <c r="AC108" s="134" t="s">
        <v>1939</v>
      </c>
      <c r="AD108" s="134" t="s">
        <v>2199</v>
      </c>
      <c r="AE108" s="153"/>
      <c r="AF108" s="135" t="s">
        <v>594</v>
      </c>
      <c r="AG108" s="134" t="s">
        <v>2119</v>
      </c>
      <c r="AH108" s="135" t="s">
        <v>595</v>
      </c>
      <c r="AI108" s="135" t="s">
        <v>2234</v>
      </c>
      <c r="AJ108" s="135" t="s">
        <v>2110</v>
      </c>
      <c r="AK108" s="135" t="s">
        <v>2088</v>
      </c>
      <c r="AL108" s="153" t="s">
        <v>2112</v>
      </c>
      <c r="AM108" s="135" t="s">
        <v>2114</v>
      </c>
      <c r="AN108" s="135" t="s">
        <v>2110</v>
      </c>
      <c r="AO108" s="130" t="s">
        <v>602</v>
      </c>
      <c r="AP108" s="134" t="s">
        <v>2121</v>
      </c>
      <c r="AQ108" s="134" t="s">
        <v>605</v>
      </c>
      <c r="AR108" s="135" t="s">
        <v>2117</v>
      </c>
      <c r="AS108" s="153" t="s">
        <v>2112</v>
      </c>
      <c r="AT108" s="135" t="s">
        <v>2044</v>
      </c>
      <c r="AU108" s="134" t="s">
        <v>2144</v>
      </c>
      <c r="AV108" s="134" t="s">
        <v>1696</v>
      </c>
      <c r="AW108" s="137" t="str">
        <f>VLOOKUP($B108,'[2]HR Core - Employee Master Data '!$C:$BB,32,0)</f>
        <v>indirect</v>
      </c>
      <c r="AX108" s="135"/>
      <c r="AY108" s="138" t="s">
        <v>2037</v>
      </c>
      <c r="AZ108" s="138">
        <v>40</v>
      </c>
      <c r="BA108" s="135"/>
      <c r="BB108" s="151"/>
      <c r="BC108" s="151"/>
      <c r="BD108" s="135"/>
      <c r="BE108" s="135"/>
      <c r="BF108" s="154">
        <v>30214648132</v>
      </c>
      <c r="BG108" s="135"/>
      <c r="BH108" s="141"/>
      <c r="BI108" s="151"/>
      <c r="BJ108" s="135"/>
      <c r="BK108" s="154">
        <v>30214648132</v>
      </c>
      <c r="BL108" s="135"/>
      <c r="BM108" s="135"/>
      <c r="BN108" s="135"/>
      <c r="BO108" s="135"/>
      <c r="BP108" s="154">
        <v>30214648132</v>
      </c>
      <c r="BQ108" s="154">
        <v>30214648132</v>
      </c>
      <c r="BR108" s="151"/>
      <c r="BS108" s="139" t="s">
        <v>1796</v>
      </c>
      <c r="BT108" s="151" t="s">
        <v>1806</v>
      </c>
      <c r="BU108" s="135"/>
      <c r="BV108" s="135" t="s">
        <v>2027</v>
      </c>
      <c r="BW108" s="135"/>
      <c r="BX108" s="135"/>
      <c r="BY108" s="135"/>
      <c r="BZ108" s="135"/>
      <c r="CA108" s="142">
        <v>25</v>
      </c>
      <c r="CB108" s="135"/>
      <c r="CC108" s="135"/>
      <c r="CD108" s="135"/>
      <c r="CE108" s="135"/>
      <c r="CF108" s="135"/>
      <c r="CG108" s="135" t="s">
        <v>2040</v>
      </c>
      <c r="CH108" s="143" t="s">
        <v>533</v>
      </c>
      <c r="CJ108" s="105" t="e">
        <f>VLOOKUP($B108,'[6]Travel Dates'!$F$6:$O$111,10,0)</f>
        <v>#N/A</v>
      </c>
    </row>
    <row r="109" spans="1:88" ht="15" thickBot="1" x14ac:dyDescent="0.4">
      <c r="A109" s="106">
        <v>108</v>
      </c>
      <c r="B109" s="135" t="s">
        <v>1714</v>
      </c>
      <c r="C109" s="135" t="s">
        <v>2026</v>
      </c>
      <c r="D109" s="135" t="s">
        <v>1747</v>
      </c>
      <c r="E109" s="135"/>
      <c r="F109" s="135" t="s">
        <v>1748</v>
      </c>
      <c r="G109" s="132">
        <v>31654</v>
      </c>
      <c r="H109" s="151">
        <v>43222</v>
      </c>
      <c r="I109" s="133">
        <f t="shared" si="14"/>
        <v>43402</v>
      </c>
      <c r="J109" s="134" t="s">
        <v>581</v>
      </c>
      <c r="K109" s="134" t="s">
        <v>875</v>
      </c>
      <c r="L109" s="135" t="str">
        <f t="shared" si="32"/>
        <v>Naz.Balin@wika.com</v>
      </c>
      <c r="M109" s="135" t="s">
        <v>2044</v>
      </c>
      <c r="N109" s="135"/>
      <c r="O109" s="135"/>
      <c r="P109" s="135"/>
      <c r="Q109" s="135"/>
      <c r="R109" s="135"/>
      <c r="S109" s="152" t="s">
        <v>2055</v>
      </c>
      <c r="T109" s="135" t="s">
        <v>2088</v>
      </c>
      <c r="U109" s="135" t="s">
        <v>2088</v>
      </c>
      <c r="V109" s="135" t="s">
        <v>2088</v>
      </c>
      <c r="W109" s="135" t="s">
        <v>1782</v>
      </c>
      <c r="X109" s="130" t="str">
        <f t="shared" si="31"/>
        <v>006 6443 13</v>
      </c>
      <c r="Y109" s="135" t="s">
        <v>2088</v>
      </c>
      <c r="Z109" s="135" t="s">
        <v>2088</v>
      </c>
      <c r="AA109" s="135" t="s">
        <v>592</v>
      </c>
      <c r="AB109" s="135"/>
      <c r="AC109" s="134" t="s">
        <v>1719</v>
      </c>
      <c r="AD109" s="134" t="s">
        <v>2207</v>
      </c>
      <c r="AE109" s="153"/>
      <c r="AF109" s="135" t="s">
        <v>594</v>
      </c>
      <c r="AG109" s="134" t="s">
        <v>2119</v>
      </c>
      <c r="AH109" s="135" t="s">
        <v>595</v>
      </c>
      <c r="AI109" s="135" t="s">
        <v>2234</v>
      </c>
      <c r="AJ109" s="135" t="s">
        <v>2110</v>
      </c>
      <c r="AK109" s="135" t="s">
        <v>2088</v>
      </c>
      <c r="AL109" s="153" t="s">
        <v>2112</v>
      </c>
      <c r="AM109" s="135" t="s">
        <v>2114</v>
      </c>
      <c r="AN109" s="135" t="s">
        <v>2110</v>
      </c>
      <c r="AO109" s="135" t="s">
        <v>2172</v>
      </c>
      <c r="AP109" s="134" t="s">
        <v>2132</v>
      </c>
      <c r="AQ109" s="134" t="s">
        <v>2133</v>
      </c>
      <c r="AR109" s="135" t="s">
        <v>2117</v>
      </c>
      <c r="AS109" s="153" t="s">
        <v>2112</v>
      </c>
      <c r="AT109" s="135" t="s">
        <v>2044</v>
      </c>
      <c r="AU109" s="134" t="s">
        <v>2145</v>
      </c>
      <c r="AV109" s="134" t="s">
        <v>1322</v>
      </c>
      <c r="AW109" s="137" t="str">
        <f>VLOOKUP($B109,'[2]HR Core - Employee Master Data '!$C:$BB,32,0)</f>
        <v>indirect</v>
      </c>
      <c r="AX109" s="135"/>
      <c r="AY109" s="138" t="s">
        <v>2037</v>
      </c>
      <c r="AZ109" s="138">
        <v>40</v>
      </c>
      <c r="BA109" s="135"/>
      <c r="BB109" s="151"/>
      <c r="BC109" s="151"/>
      <c r="BD109" s="135"/>
      <c r="BE109" s="135"/>
      <c r="BF109" s="154">
        <v>48112666936</v>
      </c>
      <c r="BG109" s="135"/>
      <c r="BH109" s="141"/>
      <c r="BI109" s="151"/>
      <c r="BJ109" s="135"/>
      <c r="BK109" s="154">
        <v>48112666936</v>
      </c>
      <c r="BL109" s="135"/>
      <c r="BM109" s="135"/>
      <c r="BN109" s="135"/>
      <c r="BO109" s="135"/>
      <c r="BP109" s="154">
        <v>48112666936</v>
      </c>
      <c r="BQ109" s="154">
        <v>48112666936</v>
      </c>
      <c r="BR109" s="151"/>
      <c r="BS109" s="139" t="s">
        <v>1795</v>
      </c>
      <c r="BT109" s="151" t="s">
        <v>1807</v>
      </c>
      <c r="BU109" s="135"/>
      <c r="BV109" s="135" t="s">
        <v>592</v>
      </c>
      <c r="BW109" s="135"/>
      <c r="BX109" s="135"/>
      <c r="BY109" s="135"/>
      <c r="BZ109" s="135"/>
      <c r="CA109" s="142">
        <v>37</v>
      </c>
      <c r="CB109" s="135"/>
      <c r="CC109" s="135"/>
      <c r="CD109" s="135"/>
      <c r="CE109" s="135"/>
      <c r="CF109" s="135"/>
      <c r="CG109" s="135" t="s">
        <v>2040</v>
      </c>
      <c r="CH109" s="143" t="s">
        <v>533</v>
      </c>
      <c r="CJ109" s="105" t="e">
        <f>VLOOKUP($B109,'[6]Travel Dates'!$F$6:$O$111,10,0)</f>
        <v>#N/A</v>
      </c>
    </row>
    <row r="110" spans="1:88" ht="15" thickBot="1" x14ac:dyDescent="0.4">
      <c r="A110" s="106">
        <v>109</v>
      </c>
      <c r="B110" s="135" t="s">
        <v>1715</v>
      </c>
      <c r="C110" s="135" t="s">
        <v>873</v>
      </c>
      <c r="D110" s="135" t="s">
        <v>1749</v>
      </c>
      <c r="E110" s="135"/>
      <c r="F110" s="135" t="s">
        <v>1750</v>
      </c>
      <c r="G110" s="132">
        <v>27614</v>
      </c>
      <c r="H110" s="151">
        <v>42100</v>
      </c>
      <c r="I110" s="133">
        <f t="shared" si="14"/>
        <v>42280</v>
      </c>
      <c r="J110" s="134" t="s">
        <v>581</v>
      </c>
      <c r="K110" s="134" t="s">
        <v>875</v>
      </c>
      <c r="L110" s="135" t="str">
        <f t="shared" si="32"/>
        <v>Hulya.Kuyu@wika.com</v>
      </c>
      <c r="M110" s="135" t="s">
        <v>2044</v>
      </c>
      <c r="N110" s="135"/>
      <c r="O110" s="135"/>
      <c r="P110" s="135"/>
      <c r="Q110" s="135"/>
      <c r="R110" s="135"/>
      <c r="S110" s="152" t="s">
        <v>2056</v>
      </c>
      <c r="T110" s="135" t="s">
        <v>2088</v>
      </c>
      <c r="U110" s="135" t="s">
        <v>2088</v>
      </c>
      <c r="V110" s="135" t="s">
        <v>2088</v>
      </c>
      <c r="W110" s="135" t="s">
        <v>1783</v>
      </c>
      <c r="X110" s="130" t="str">
        <f t="shared" si="31"/>
        <v xml:space="preserve">06 6564 84 </v>
      </c>
      <c r="Y110" s="135" t="s">
        <v>2088</v>
      </c>
      <c r="Z110" s="135" t="s">
        <v>2088</v>
      </c>
      <c r="AA110" s="135" t="s">
        <v>2027</v>
      </c>
      <c r="AB110" s="135"/>
      <c r="AC110" s="134" t="s">
        <v>1719</v>
      </c>
      <c r="AD110" s="134" t="s">
        <v>2207</v>
      </c>
      <c r="AE110" s="153"/>
      <c r="AF110" s="135" t="s">
        <v>594</v>
      </c>
      <c r="AG110" s="134" t="s">
        <v>2119</v>
      </c>
      <c r="AH110" s="135" t="s">
        <v>595</v>
      </c>
      <c r="AI110" s="135" t="s">
        <v>2234</v>
      </c>
      <c r="AJ110" s="135" t="s">
        <v>2110</v>
      </c>
      <c r="AK110" s="135" t="s">
        <v>2088</v>
      </c>
      <c r="AL110" s="153" t="s">
        <v>2112</v>
      </c>
      <c r="AM110" s="135" t="s">
        <v>2114</v>
      </c>
      <c r="AN110" s="135" t="s">
        <v>2110</v>
      </c>
      <c r="AO110" s="135" t="s">
        <v>2172</v>
      </c>
      <c r="AP110" s="134" t="s">
        <v>2132</v>
      </c>
      <c r="AQ110" s="134" t="s">
        <v>1530</v>
      </c>
      <c r="AR110" s="135" t="s">
        <v>2117</v>
      </c>
      <c r="AS110" s="153" t="s">
        <v>2112</v>
      </c>
      <c r="AT110" s="135" t="s">
        <v>2044</v>
      </c>
      <c r="AU110" s="134" t="s">
        <v>2145</v>
      </c>
      <c r="AV110" s="134" t="s">
        <v>1322</v>
      </c>
      <c r="AW110" s="137" t="str">
        <f>VLOOKUP($B110,'[2]HR Core - Employee Master Data '!$C:$BB,32,0)</f>
        <v>indirect</v>
      </c>
      <c r="AX110" s="135"/>
      <c r="AY110" s="138" t="s">
        <v>2037</v>
      </c>
      <c r="AZ110" s="138">
        <v>40</v>
      </c>
      <c r="BA110" s="135"/>
      <c r="BB110" s="151"/>
      <c r="BC110" s="151"/>
      <c r="BD110" s="135"/>
      <c r="BE110" s="135"/>
      <c r="BF110" s="154">
        <v>44080702072</v>
      </c>
      <c r="BG110" s="135"/>
      <c r="BH110" s="141"/>
      <c r="BI110" s="151"/>
      <c r="BJ110" s="135"/>
      <c r="BK110" s="154">
        <v>44080702072</v>
      </c>
      <c r="BL110" s="135"/>
      <c r="BM110" s="135"/>
      <c r="BN110" s="135"/>
      <c r="BO110" s="135"/>
      <c r="BP110" s="154">
        <v>44080702072</v>
      </c>
      <c r="BQ110" s="154">
        <v>44080702072</v>
      </c>
      <c r="BR110" s="151"/>
      <c r="BS110" s="139" t="s">
        <v>1796</v>
      </c>
      <c r="BT110" s="151" t="s">
        <v>1808</v>
      </c>
      <c r="BU110" s="135"/>
      <c r="BV110" s="135" t="s">
        <v>2027</v>
      </c>
      <c r="BW110" s="135"/>
      <c r="BX110" s="135"/>
      <c r="BY110" s="135"/>
      <c r="BZ110" s="135"/>
      <c r="CA110" s="142">
        <v>48</v>
      </c>
      <c r="CB110" s="135"/>
      <c r="CC110" s="135"/>
      <c r="CD110" s="135"/>
      <c r="CE110" s="135"/>
      <c r="CF110" s="135"/>
      <c r="CG110" s="135" t="s">
        <v>2040</v>
      </c>
      <c r="CH110" s="143" t="s">
        <v>533</v>
      </c>
      <c r="CJ110" s="105" t="e">
        <f>VLOOKUP($B110,'[6]Travel Dates'!$F$6:$O$111,10,0)</f>
        <v>#N/A</v>
      </c>
    </row>
    <row r="111" spans="1:88" ht="15" thickBot="1" x14ac:dyDescent="0.4">
      <c r="A111" s="106">
        <v>110</v>
      </c>
      <c r="B111" s="135" t="s">
        <v>1716</v>
      </c>
      <c r="C111" s="135" t="s">
        <v>587</v>
      </c>
      <c r="D111" s="135" t="s">
        <v>1751</v>
      </c>
      <c r="E111" s="135"/>
      <c r="F111" s="135" t="s">
        <v>1752</v>
      </c>
      <c r="G111" s="132">
        <v>29034</v>
      </c>
      <c r="H111" s="151">
        <v>41276</v>
      </c>
      <c r="I111" s="133">
        <f t="shared" si="14"/>
        <v>41456</v>
      </c>
      <c r="J111" s="134" t="s">
        <v>581</v>
      </c>
      <c r="K111" s="134" t="s">
        <v>874</v>
      </c>
      <c r="L111" s="135" t="str">
        <f t="shared" si="32"/>
        <v>Erdinc.Erkul@wika.com</v>
      </c>
      <c r="M111" s="135" t="s">
        <v>2044</v>
      </c>
      <c r="N111" s="135"/>
      <c r="O111" s="135"/>
      <c r="P111" s="135"/>
      <c r="Q111" s="135"/>
      <c r="R111" s="135"/>
      <c r="S111" s="152" t="s">
        <v>2057</v>
      </c>
      <c r="T111" s="135" t="s">
        <v>2088</v>
      </c>
      <c r="U111" s="135" t="s">
        <v>2088</v>
      </c>
      <c r="V111" s="135" t="s">
        <v>2088</v>
      </c>
      <c r="W111" s="135" t="s">
        <v>1784</v>
      </c>
      <c r="X111" s="130" t="str">
        <f t="shared" si="31"/>
        <v>006 6725 92</v>
      </c>
      <c r="Y111" s="135" t="s">
        <v>2088</v>
      </c>
      <c r="Z111" s="135" t="s">
        <v>2088</v>
      </c>
      <c r="AA111" s="135" t="s">
        <v>592</v>
      </c>
      <c r="AB111" s="135"/>
      <c r="AC111" s="134" t="s">
        <v>812</v>
      </c>
      <c r="AD111" s="134" t="s">
        <v>2191</v>
      </c>
      <c r="AE111" s="153"/>
      <c r="AF111" s="135" t="s">
        <v>594</v>
      </c>
      <c r="AG111" s="134" t="s">
        <v>2119</v>
      </c>
      <c r="AH111" s="135" t="s">
        <v>595</v>
      </c>
      <c r="AI111" s="135" t="s">
        <v>2234</v>
      </c>
      <c r="AJ111" s="135" t="s">
        <v>2110</v>
      </c>
      <c r="AK111" s="135" t="s">
        <v>2088</v>
      </c>
      <c r="AL111" s="153" t="s">
        <v>2112</v>
      </c>
      <c r="AM111" s="135" t="s">
        <v>2114</v>
      </c>
      <c r="AN111" s="135" t="s">
        <v>2110</v>
      </c>
      <c r="AO111" s="130" t="s">
        <v>2176</v>
      </c>
      <c r="AP111" s="134" t="s">
        <v>2129</v>
      </c>
      <c r="AQ111" s="134" t="s">
        <v>1531</v>
      </c>
      <c r="AR111" s="135" t="s">
        <v>2117</v>
      </c>
      <c r="AS111" s="153" t="s">
        <v>2112</v>
      </c>
      <c r="AT111" s="135" t="s">
        <v>2044</v>
      </c>
      <c r="AU111" s="134" t="s">
        <v>2137</v>
      </c>
      <c r="AV111" s="134" t="s">
        <v>2149</v>
      </c>
      <c r="AW111" s="137" t="str">
        <f>VLOOKUP($B111,'[2]HR Core - Employee Master Data '!$C:$BB,32,0)</f>
        <v>indirect</v>
      </c>
      <c r="AX111" s="135"/>
      <c r="AY111" s="138" t="s">
        <v>2037</v>
      </c>
      <c r="AZ111" s="138">
        <v>40</v>
      </c>
      <c r="BA111" s="135"/>
      <c r="BB111" s="151"/>
      <c r="BC111" s="151"/>
      <c r="BD111" s="135"/>
      <c r="BE111" s="135"/>
      <c r="BF111" s="154">
        <v>16105130412</v>
      </c>
      <c r="BG111" s="135"/>
      <c r="BH111" s="141"/>
      <c r="BI111" s="151"/>
      <c r="BJ111" s="135"/>
      <c r="BK111" s="154">
        <v>16105130412</v>
      </c>
      <c r="BL111" s="135"/>
      <c r="BM111" s="135"/>
      <c r="BN111" s="135"/>
      <c r="BO111" s="135"/>
      <c r="BP111" s="154">
        <v>16105130412</v>
      </c>
      <c r="BQ111" s="154">
        <v>16105130412</v>
      </c>
      <c r="BR111" s="151"/>
      <c r="BS111" s="139" t="s">
        <v>1795</v>
      </c>
      <c r="BT111" s="151" t="s">
        <v>1809</v>
      </c>
      <c r="BU111" s="135"/>
      <c r="BV111" s="135" t="s">
        <v>592</v>
      </c>
      <c r="BW111" s="135"/>
      <c r="BX111" s="135"/>
      <c r="BY111" s="135"/>
      <c r="BZ111" s="135"/>
      <c r="CA111" s="142">
        <v>44</v>
      </c>
      <c r="CB111" s="135"/>
      <c r="CC111" s="135"/>
      <c r="CD111" s="135"/>
      <c r="CE111" s="135"/>
      <c r="CF111" s="135"/>
      <c r="CG111" s="135" t="s">
        <v>2040</v>
      </c>
      <c r="CH111" s="143" t="s">
        <v>533</v>
      </c>
      <c r="CJ111" s="105" t="e">
        <f>VLOOKUP($B111,'[6]Travel Dates'!$F$6:$O$111,10,0)</f>
        <v>#N/A</v>
      </c>
    </row>
    <row r="112" spans="1:88" ht="15" thickBot="1" x14ac:dyDescent="0.4">
      <c r="A112" s="106">
        <v>111</v>
      </c>
      <c r="B112" s="135" t="s">
        <v>1717</v>
      </c>
      <c r="C112" s="135" t="s">
        <v>587</v>
      </c>
      <c r="D112" s="135" t="s">
        <v>1753</v>
      </c>
      <c r="E112" s="135"/>
      <c r="F112" s="135" t="s">
        <v>1754</v>
      </c>
      <c r="G112" s="132">
        <v>29677</v>
      </c>
      <c r="H112" s="151">
        <v>41318</v>
      </c>
      <c r="I112" s="133">
        <f t="shared" si="14"/>
        <v>41498</v>
      </c>
      <c r="J112" s="134" t="s">
        <v>581</v>
      </c>
      <c r="K112" s="134" t="s">
        <v>874</v>
      </c>
      <c r="L112" s="135" t="str">
        <f t="shared" si="32"/>
        <v>Ali.Eren@wika.com</v>
      </c>
      <c r="M112" s="135" t="s">
        <v>2044</v>
      </c>
      <c r="N112" s="135"/>
      <c r="O112" s="135"/>
      <c r="P112" s="135"/>
      <c r="Q112" s="135"/>
      <c r="R112" s="135"/>
      <c r="S112" s="152" t="s">
        <v>2058</v>
      </c>
      <c r="T112" s="135" t="s">
        <v>2088</v>
      </c>
      <c r="U112" s="135" t="s">
        <v>2088</v>
      </c>
      <c r="V112" s="135" t="s">
        <v>2088</v>
      </c>
      <c r="W112" s="135" t="s">
        <v>1785</v>
      </c>
      <c r="X112" s="130" t="str">
        <f t="shared" si="31"/>
        <v xml:space="preserve">06 6728 11 </v>
      </c>
      <c r="Y112" s="135" t="s">
        <v>2088</v>
      </c>
      <c r="Z112" s="135" t="s">
        <v>2088</v>
      </c>
      <c r="AA112" s="135" t="s">
        <v>592</v>
      </c>
      <c r="AB112" s="135"/>
      <c r="AC112" s="134" t="s">
        <v>1716</v>
      </c>
      <c r="AD112" s="134" t="s">
        <v>2205</v>
      </c>
      <c r="AE112" s="153"/>
      <c r="AF112" s="135" t="s">
        <v>594</v>
      </c>
      <c r="AG112" s="134" t="s">
        <v>2119</v>
      </c>
      <c r="AH112" s="135" t="s">
        <v>595</v>
      </c>
      <c r="AI112" s="135" t="s">
        <v>2234</v>
      </c>
      <c r="AJ112" s="135" t="s">
        <v>2110</v>
      </c>
      <c r="AK112" s="135" t="s">
        <v>2088</v>
      </c>
      <c r="AL112" s="153" t="s">
        <v>2112</v>
      </c>
      <c r="AM112" s="135" t="s">
        <v>2114</v>
      </c>
      <c r="AN112" s="135" t="s">
        <v>2110</v>
      </c>
      <c r="AO112" s="130" t="s">
        <v>2176</v>
      </c>
      <c r="AP112" s="134" t="s">
        <v>2129</v>
      </c>
      <c r="AQ112" s="134" t="s">
        <v>2134</v>
      </c>
      <c r="AR112" s="135" t="s">
        <v>2117</v>
      </c>
      <c r="AS112" s="153" t="s">
        <v>2112</v>
      </c>
      <c r="AT112" s="135" t="s">
        <v>2044</v>
      </c>
      <c r="AU112" s="134" t="s">
        <v>2137</v>
      </c>
      <c r="AV112" s="134" t="s">
        <v>1684</v>
      </c>
      <c r="AW112" s="137" t="str">
        <f>VLOOKUP($B112,'[2]HR Core - Employee Master Data '!$C:$BB,32,0)</f>
        <v>indirect</v>
      </c>
      <c r="AX112" s="135"/>
      <c r="AY112" s="138" t="s">
        <v>2037</v>
      </c>
      <c r="AZ112" s="138">
        <v>40</v>
      </c>
      <c r="BA112" s="135"/>
      <c r="BB112" s="151"/>
      <c r="BC112" s="151"/>
      <c r="BD112" s="135"/>
      <c r="BE112" s="135"/>
      <c r="BF112" s="154">
        <v>64048379900</v>
      </c>
      <c r="BG112" s="135"/>
      <c r="BH112" s="141"/>
      <c r="BI112" s="151"/>
      <c r="BJ112" s="135"/>
      <c r="BK112" s="154">
        <v>64048379900</v>
      </c>
      <c r="BL112" s="135"/>
      <c r="BM112" s="135"/>
      <c r="BN112" s="135"/>
      <c r="BO112" s="135"/>
      <c r="BP112" s="154">
        <v>64048379900</v>
      </c>
      <c r="BQ112" s="154">
        <v>64048379900</v>
      </c>
      <c r="BR112" s="151"/>
      <c r="BS112" s="139" t="s">
        <v>1795</v>
      </c>
      <c r="BT112" s="151" t="s">
        <v>1810</v>
      </c>
      <c r="BU112" s="135"/>
      <c r="BV112" s="135" t="s">
        <v>592</v>
      </c>
      <c r="BW112" s="135"/>
      <c r="BX112" s="135"/>
      <c r="BY112" s="135"/>
      <c r="BZ112" s="135"/>
      <c r="CA112" s="142">
        <v>42</v>
      </c>
      <c r="CB112" s="135"/>
      <c r="CC112" s="135"/>
      <c r="CD112" s="135"/>
      <c r="CE112" s="135"/>
      <c r="CF112" s="135"/>
      <c r="CG112" s="135" t="s">
        <v>2040</v>
      </c>
      <c r="CH112" s="143" t="s">
        <v>533</v>
      </c>
      <c r="CJ112" s="105" t="e">
        <f>VLOOKUP($B112,'[6]Travel Dates'!$F$6:$O$111,10,0)</f>
        <v>#N/A</v>
      </c>
    </row>
    <row r="113" spans="1:88" ht="15" thickBot="1" x14ac:dyDescent="0.4">
      <c r="A113" s="106">
        <v>112</v>
      </c>
      <c r="B113" s="135" t="s">
        <v>1718</v>
      </c>
      <c r="C113" s="135" t="s">
        <v>587</v>
      </c>
      <c r="D113" s="135" t="s">
        <v>1755</v>
      </c>
      <c r="E113" s="135"/>
      <c r="F113" s="135" t="s">
        <v>1756</v>
      </c>
      <c r="G113" s="132">
        <v>31207</v>
      </c>
      <c r="H113" s="151">
        <v>41596</v>
      </c>
      <c r="I113" s="133">
        <f t="shared" si="14"/>
        <v>41776</v>
      </c>
      <c r="J113" s="134" t="s">
        <v>581</v>
      </c>
      <c r="K113" s="134" t="s">
        <v>874</v>
      </c>
      <c r="L113" s="135" t="str">
        <f t="shared" si="32"/>
        <v>Yasar.Varlioglu@wika.com</v>
      </c>
      <c r="M113" s="135" t="s">
        <v>2044</v>
      </c>
      <c r="N113" s="135"/>
      <c r="O113" s="135"/>
      <c r="P113" s="135"/>
      <c r="Q113" s="135"/>
      <c r="R113" s="135"/>
      <c r="S113" s="152" t="s">
        <v>2059</v>
      </c>
      <c r="T113" s="135" t="s">
        <v>2088</v>
      </c>
      <c r="U113" s="135" t="s">
        <v>2088</v>
      </c>
      <c r="V113" s="135" t="s">
        <v>2088</v>
      </c>
      <c r="W113" s="135" t="s">
        <v>1786</v>
      </c>
      <c r="X113" s="130" t="str">
        <f t="shared" si="31"/>
        <v>006 6691 56</v>
      </c>
      <c r="Y113" s="135" t="s">
        <v>2088</v>
      </c>
      <c r="Z113" s="135" t="s">
        <v>2088</v>
      </c>
      <c r="AA113" s="135" t="s">
        <v>592</v>
      </c>
      <c r="AB113" s="135"/>
      <c r="AC113" s="134" t="s">
        <v>1716</v>
      </c>
      <c r="AD113" s="134" t="s">
        <v>2205</v>
      </c>
      <c r="AE113" s="153"/>
      <c r="AF113" s="135" t="s">
        <v>594</v>
      </c>
      <c r="AG113" s="134" t="s">
        <v>2119</v>
      </c>
      <c r="AH113" s="135" t="s">
        <v>595</v>
      </c>
      <c r="AI113" s="135" t="s">
        <v>2234</v>
      </c>
      <c r="AJ113" s="135" t="s">
        <v>2110</v>
      </c>
      <c r="AK113" s="135" t="s">
        <v>2088</v>
      </c>
      <c r="AL113" s="153" t="s">
        <v>2112</v>
      </c>
      <c r="AM113" s="135" t="s">
        <v>2114</v>
      </c>
      <c r="AN113" s="135" t="s">
        <v>2110</v>
      </c>
      <c r="AO113" s="130" t="s">
        <v>2176</v>
      </c>
      <c r="AP113" s="134" t="s">
        <v>2129</v>
      </c>
      <c r="AQ113" s="134" t="s">
        <v>2134</v>
      </c>
      <c r="AR113" s="135" t="s">
        <v>2117</v>
      </c>
      <c r="AS113" s="153" t="s">
        <v>2112</v>
      </c>
      <c r="AT113" s="135" t="s">
        <v>2044</v>
      </c>
      <c r="AU113" s="134" t="s">
        <v>2137</v>
      </c>
      <c r="AV113" s="134" t="s">
        <v>2150</v>
      </c>
      <c r="AW113" s="137" t="str">
        <f>VLOOKUP($B113,'[2]HR Core - Employee Master Data '!$C:$BB,32,0)</f>
        <v>indirect</v>
      </c>
      <c r="AX113" s="135"/>
      <c r="AY113" s="138" t="s">
        <v>2037</v>
      </c>
      <c r="AZ113" s="138">
        <v>40</v>
      </c>
      <c r="BA113" s="135"/>
      <c r="BB113" s="151"/>
      <c r="BC113" s="151"/>
      <c r="BD113" s="135"/>
      <c r="BE113" s="135"/>
      <c r="BF113" s="154">
        <v>35804196208</v>
      </c>
      <c r="BG113" s="135"/>
      <c r="BH113" s="141"/>
      <c r="BI113" s="151"/>
      <c r="BJ113" s="135"/>
      <c r="BK113" s="154">
        <v>35804196208</v>
      </c>
      <c r="BL113" s="135"/>
      <c r="BM113" s="135"/>
      <c r="BN113" s="135"/>
      <c r="BO113" s="135"/>
      <c r="BP113" s="154">
        <v>35804196208</v>
      </c>
      <c r="BQ113" s="154">
        <v>35804196208</v>
      </c>
      <c r="BR113" s="151"/>
      <c r="BS113" s="139" t="s">
        <v>1796</v>
      </c>
      <c r="BT113" s="151" t="s">
        <v>1811</v>
      </c>
      <c r="BU113" s="135"/>
      <c r="BV113" s="135" t="s">
        <v>592</v>
      </c>
      <c r="BW113" s="135"/>
      <c r="BX113" s="135"/>
      <c r="BY113" s="135"/>
      <c r="BZ113" s="135"/>
      <c r="CA113" s="142">
        <v>38</v>
      </c>
      <c r="CB113" s="135"/>
      <c r="CC113" s="135"/>
      <c r="CD113" s="135"/>
      <c r="CE113" s="135"/>
      <c r="CF113" s="135"/>
      <c r="CG113" s="135" t="s">
        <v>2040</v>
      </c>
      <c r="CH113" s="143" t="s">
        <v>533</v>
      </c>
      <c r="CJ113" s="105" t="e">
        <f>VLOOKUP($B113,'[6]Travel Dates'!$F$6:$O$111,10,0)</f>
        <v>#N/A</v>
      </c>
    </row>
    <row r="114" spans="1:88" ht="15" thickBot="1" x14ac:dyDescent="0.4">
      <c r="A114" s="106">
        <v>113</v>
      </c>
      <c r="B114" s="135" t="s">
        <v>1719</v>
      </c>
      <c r="C114" s="135" t="s">
        <v>873</v>
      </c>
      <c r="D114" s="135" t="s">
        <v>1749</v>
      </c>
      <c r="E114" s="135"/>
      <c r="F114" s="135" t="s">
        <v>1757</v>
      </c>
      <c r="G114" s="132">
        <v>25270</v>
      </c>
      <c r="H114" s="151">
        <v>39844</v>
      </c>
      <c r="I114" s="133">
        <f t="shared" si="14"/>
        <v>40024</v>
      </c>
      <c r="J114" s="134" t="s">
        <v>581</v>
      </c>
      <c r="K114" s="134" t="s">
        <v>875</v>
      </c>
      <c r="L114" s="135" t="str">
        <f t="shared" si="32"/>
        <v>Hulya.Gulle@wika.com</v>
      </c>
      <c r="M114" s="135" t="s">
        <v>2044</v>
      </c>
      <c r="N114" s="135"/>
      <c r="O114" s="135"/>
      <c r="P114" s="135"/>
      <c r="Q114" s="135"/>
      <c r="R114" s="135"/>
      <c r="S114" s="152" t="s">
        <v>2060</v>
      </c>
      <c r="T114" s="135" t="s">
        <v>2088</v>
      </c>
      <c r="U114" s="135" t="s">
        <v>2088</v>
      </c>
      <c r="V114" s="135" t="s">
        <v>2088</v>
      </c>
      <c r="W114" s="135" t="s">
        <v>1787</v>
      </c>
      <c r="X114" s="130" t="str">
        <f t="shared" si="31"/>
        <v xml:space="preserve">06 6837 04 </v>
      </c>
      <c r="Y114" s="135" t="s">
        <v>2088</v>
      </c>
      <c r="Z114" s="135" t="s">
        <v>2088</v>
      </c>
      <c r="AA114" s="135" t="s">
        <v>2027</v>
      </c>
      <c r="AB114" s="135"/>
      <c r="AC114" s="134" t="s">
        <v>787</v>
      </c>
      <c r="AD114" s="134" t="s">
        <v>2194</v>
      </c>
      <c r="AE114" s="153"/>
      <c r="AF114" s="135" t="s">
        <v>594</v>
      </c>
      <c r="AG114" s="134" t="s">
        <v>2119</v>
      </c>
      <c r="AH114" s="135" t="s">
        <v>595</v>
      </c>
      <c r="AI114" s="135" t="s">
        <v>2234</v>
      </c>
      <c r="AJ114" s="135" t="s">
        <v>2110</v>
      </c>
      <c r="AK114" s="135" t="s">
        <v>2088</v>
      </c>
      <c r="AL114" s="153" t="s">
        <v>2112</v>
      </c>
      <c r="AM114" s="135" t="s">
        <v>2114</v>
      </c>
      <c r="AN114" s="135" t="s">
        <v>2110</v>
      </c>
      <c r="AO114" s="135" t="s">
        <v>2172</v>
      </c>
      <c r="AP114" s="134" t="s">
        <v>2132</v>
      </c>
      <c r="AQ114" s="134" t="s">
        <v>1531</v>
      </c>
      <c r="AR114" s="135" t="s">
        <v>2117</v>
      </c>
      <c r="AS114" s="153" t="s">
        <v>2112</v>
      </c>
      <c r="AT114" s="135" t="s">
        <v>2044</v>
      </c>
      <c r="AU114" s="134" t="s">
        <v>2145</v>
      </c>
      <c r="AV114" s="134" t="s">
        <v>570</v>
      </c>
      <c r="AW114" s="137" t="str">
        <f>VLOOKUP($B114,'[2]HR Core - Employee Master Data '!$C:$BB,32,0)</f>
        <v>indirect</v>
      </c>
      <c r="AX114" s="135"/>
      <c r="AY114" s="138" t="s">
        <v>2037</v>
      </c>
      <c r="AZ114" s="138">
        <v>40</v>
      </c>
      <c r="BA114" s="135"/>
      <c r="BB114" s="151"/>
      <c r="BC114" s="151"/>
      <c r="BD114" s="135"/>
      <c r="BE114" s="135"/>
      <c r="BF114" s="154">
        <v>13409437438</v>
      </c>
      <c r="BG114" s="135"/>
      <c r="BH114" s="141"/>
      <c r="BI114" s="151"/>
      <c r="BJ114" s="135"/>
      <c r="BK114" s="154">
        <v>13409437438</v>
      </c>
      <c r="BL114" s="135"/>
      <c r="BM114" s="135"/>
      <c r="BN114" s="135"/>
      <c r="BO114" s="135"/>
      <c r="BP114" s="154">
        <v>13409437438</v>
      </c>
      <c r="BQ114" s="154">
        <v>13409437438</v>
      </c>
      <c r="BR114" s="151"/>
      <c r="BS114" s="139" t="s">
        <v>1796</v>
      </c>
      <c r="BT114" s="151" t="s">
        <v>1812</v>
      </c>
      <c r="BU114" s="135"/>
      <c r="BV114" s="135" t="s">
        <v>2027</v>
      </c>
      <c r="BW114" s="135"/>
      <c r="BX114" s="135"/>
      <c r="BY114" s="135"/>
      <c r="BZ114" s="135"/>
      <c r="CA114" s="142">
        <v>54</v>
      </c>
      <c r="CB114" s="135"/>
      <c r="CC114" s="135"/>
      <c r="CD114" s="135"/>
      <c r="CE114" s="135"/>
      <c r="CF114" s="135"/>
      <c r="CG114" s="135" t="s">
        <v>2040</v>
      </c>
      <c r="CH114" s="143" t="s">
        <v>533</v>
      </c>
      <c r="CJ114" s="105" t="e">
        <f>VLOOKUP($B114,'[6]Travel Dates'!$F$6:$O$111,10,0)</f>
        <v>#N/A</v>
      </c>
    </row>
    <row r="115" spans="1:88" ht="15" thickBot="1" x14ac:dyDescent="0.4">
      <c r="A115" s="106">
        <v>114</v>
      </c>
      <c r="B115" s="135" t="s">
        <v>1720</v>
      </c>
      <c r="C115" s="135" t="s">
        <v>2026</v>
      </c>
      <c r="D115" s="135" t="s">
        <v>1758</v>
      </c>
      <c r="E115" s="135"/>
      <c r="F115" s="135" t="s">
        <v>1759</v>
      </c>
      <c r="G115" s="132">
        <v>28126</v>
      </c>
      <c r="H115" s="151">
        <v>42402</v>
      </c>
      <c r="I115" s="133">
        <f t="shared" si="14"/>
        <v>42582</v>
      </c>
      <c r="J115" s="134" t="s">
        <v>581</v>
      </c>
      <c r="K115" s="134" t="s">
        <v>875</v>
      </c>
      <c r="L115" s="135" t="str">
        <f t="shared" si="32"/>
        <v>Senay.Akgoz@wika.com</v>
      </c>
      <c r="M115" s="135" t="s">
        <v>2044</v>
      </c>
      <c r="N115" s="135"/>
      <c r="O115" s="135"/>
      <c r="P115" s="135"/>
      <c r="Q115" s="135"/>
      <c r="R115" s="135"/>
      <c r="S115" s="152" t="s">
        <v>2061</v>
      </c>
      <c r="T115" s="135" t="s">
        <v>2088</v>
      </c>
      <c r="U115" s="135" t="s">
        <v>2088</v>
      </c>
      <c r="V115" s="135" t="s">
        <v>2088</v>
      </c>
      <c r="W115" s="135" t="s">
        <v>1788</v>
      </c>
      <c r="X115" s="130" t="str">
        <f t="shared" si="31"/>
        <v>006 6047 28</v>
      </c>
      <c r="Y115" s="135" t="s">
        <v>2088</v>
      </c>
      <c r="Z115" s="135" t="s">
        <v>2088</v>
      </c>
      <c r="AA115" s="135" t="s">
        <v>592</v>
      </c>
      <c r="AB115" s="135"/>
      <c r="AC115" s="134" t="s">
        <v>593</v>
      </c>
      <c r="AD115" s="134" t="s">
        <v>2193</v>
      </c>
      <c r="AE115" s="153"/>
      <c r="AF115" s="135" t="s">
        <v>594</v>
      </c>
      <c r="AG115" s="134" t="s">
        <v>2120</v>
      </c>
      <c r="AH115" s="135" t="s">
        <v>595</v>
      </c>
      <c r="AI115" s="135" t="s">
        <v>2234</v>
      </c>
      <c r="AJ115" s="135" t="s">
        <v>2110</v>
      </c>
      <c r="AK115" s="135" t="s">
        <v>2088</v>
      </c>
      <c r="AL115" s="153" t="s">
        <v>2112</v>
      </c>
      <c r="AM115" s="135" t="s">
        <v>2114</v>
      </c>
      <c r="AN115" s="135" t="s">
        <v>2110</v>
      </c>
      <c r="AO115" s="135" t="s">
        <v>2171</v>
      </c>
      <c r="AP115" s="134" t="s">
        <v>2131</v>
      </c>
      <c r="AQ115" s="134" t="s">
        <v>1534</v>
      </c>
      <c r="AR115" s="135" t="s">
        <v>2117</v>
      </c>
      <c r="AS115" s="153" t="s">
        <v>2112</v>
      </c>
      <c r="AT115" s="135" t="s">
        <v>2044</v>
      </c>
      <c r="AU115" s="134" t="s">
        <v>2141</v>
      </c>
      <c r="AV115" s="134" t="s">
        <v>1695</v>
      </c>
      <c r="AW115" s="137" t="str">
        <f>VLOOKUP($B115,'[2]HR Core - Employee Master Data '!$C:$BB,32,0)</f>
        <v>indirect</v>
      </c>
      <c r="AX115" s="135"/>
      <c r="AY115" s="138" t="s">
        <v>2037</v>
      </c>
      <c r="AZ115" s="138">
        <v>40</v>
      </c>
      <c r="BA115" s="135"/>
      <c r="BB115" s="151"/>
      <c r="BC115" s="151"/>
      <c r="BD115" s="135"/>
      <c r="BE115" s="135"/>
      <c r="BF115" s="154">
        <v>46339904480</v>
      </c>
      <c r="BG115" s="135"/>
      <c r="BH115" s="141"/>
      <c r="BI115" s="151"/>
      <c r="BJ115" s="135"/>
      <c r="BK115" s="154">
        <v>46339904480</v>
      </c>
      <c r="BL115" s="135"/>
      <c r="BM115" s="135"/>
      <c r="BN115" s="135"/>
      <c r="BO115" s="135"/>
      <c r="BP115" s="154">
        <v>46339904480</v>
      </c>
      <c r="BQ115" s="154">
        <v>46339904480</v>
      </c>
      <c r="BR115" s="151"/>
      <c r="BS115" s="139" t="s">
        <v>1795</v>
      </c>
      <c r="BT115" s="151" t="s">
        <v>1813</v>
      </c>
      <c r="BU115" s="135"/>
      <c r="BV115" s="135" t="s">
        <v>592</v>
      </c>
      <c r="BW115" s="135"/>
      <c r="BX115" s="135"/>
      <c r="BY115" s="135"/>
      <c r="BZ115" s="135"/>
      <c r="CA115" s="142">
        <v>46</v>
      </c>
      <c r="CB115" s="135"/>
      <c r="CC115" s="135"/>
      <c r="CD115" s="135"/>
      <c r="CE115" s="135"/>
      <c r="CF115" s="135"/>
      <c r="CG115" s="135" t="s">
        <v>2040</v>
      </c>
      <c r="CH115" s="143" t="s">
        <v>533</v>
      </c>
      <c r="CJ115" s="105" t="e">
        <f>VLOOKUP($B115,'[6]Travel Dates'!$F$6:$O$111,10,0)</f>
        <v>#N/A</v>
      </c>
    </row>
    <row r="116" spans="1:88" ht="15" thickBot="1" x14ac:dyDescent="0.4">
      <c r="A116" s="106">
        <v>115</v>
      </c>
      <c r="B116" s="135" t="s">
        <v>1721</v>
      </c>
      <c r="C116" s="135" t="s">
        <v>2026</v>
      </c>
      <c r="D116" s="135" t="s">
        <v>1760</v>
      </c>
      <c r="E116" s="135"/>
      <c r="F116" s="135" t="s">
        <v>1761</v>
      </c>
      <c r="G116" s="132">
        <v>33333</v>
      </c>
      <c r="H116" s="151">
        <v>42983</v>
      </c>
      <c r="I116" s="133">
        <f t="shared" si="14"/>
        <v>43163</v>
      </c>
      <c r="J116" s="134" t="s">
        <v>581</v>
      </c>
      <c r="K116" s="134" t="s">
        <v>875</v>
      </c>
      <c r="L116" s="135" t="str">
        <f t="shared" si="32"/>
        <v>Sultan.Sat@wika.com</v>
      </c>
      <c r="M116" s="135" t="s">
        <v>2044</v>
      </c>
      <c r="N116" s="135"/>
      <c r="O116" s="135"/>
      <c r="P116" s="135"/>
      <c r="Q116" s="135"/>
      <c r="R116" s="135"/>
      <c r="S116" s="152" t="s">
        <v>2062</v>
      </c>
      <c r="T116" s="135" t="s">
        <v>2088</v>
      </c>
      <c r="U116" s="135" t="s">
        <v>2088</v>
      </c>
      <c r="V116" s="135" t="s">
        <v>2088</v>
      </c>
      <c r="W116" s="135" t="s">
        <v>1789</v>
      </c>
      <c r="X116" s="130" t="str">
        <f t="shared" si="31"/>
        <v>006 6216 24</v>
      </c>
      <c r="Y116" s="135" t="s">
        <v>2088</v>
      </c>
      <c r="Z116" s="135" t="s">
        <v>2088</v>
      </c>
      <c r="AA116" s="135" t="s">
        <v>592</v>
      </c>
      <c r="AB116" s="135"/>
      <c r="AC116" s="134" t="s">
        <v>1723</v>
      </c>
      <c r="AD116" s="134" t="s">
        <v>2204</v>
      </c>
      <c r="AE116" s="153"/>
      <c r="AF116" s="135" t="s">
        <v>594</v>
      </c>
      <c r="AG116" s="134" t="s">
        <v>2119</v>
      </c>
      <c r="AH116" s="135" t="s">
        <v>595</v>
      </c>
      <c r="AI116" s="135" t="s">
        <v>2234</v>
      </c>
      <c r="AJ116" s="135" t="s">
        <v>2110</v>
      </c>
      <c r="AK116" s="135" t="s">
        <v>2088</v>
      </c>
      <c r="AL116" s="153" t="s">
        <v>2112</v>
      </c>
      <c r="AM116" s="135" t="s">
        <v>2114</v>
      </c>
      <c r="AN116" s="135" t="s">
        <v>2110</v>
      </c>
      <c r="AO116" s="130" t="s">
        <v>602</v>
      </c>
      <c r="AP116" s="134" t="s">
        <v>2126</v>
      </c>
      <c r="AQ116" s="134" t="s">
        <v>2133</v>
      </c>
      <c r="AR116" s="135" t="s">
        <v>2117</v>
      </c>
      <c r="AS116" s="153" t="s">
        <v>2112</v>
      </c>
      <c r="AT116" s="135" t="s">
        <v>2044</v>
      </c>
      <c r="AU116" s="134" t="s">
        <v>2138</v>
      </c>
      <c r="AV116" s="134" t="s">
        <v>1691</v>
      </c>
      <c r="AW116" s="137" t="str">
        <f>VLOOKUP($B116,'[2]HR Core - Employee Master Data '!$C:$BB,32,0)</f>
        <v>indirect</v>
      </c>
      <c r="AX116" s="135"/>
      <c r="AY116" s="138" t="s">
        <v>2037</v>
      </c>
      <c r="AZ116" s="138">
        <v>40</v>
      </c>
      <c r="BA116" s="135"/>
      <c r="BB116" s="151"/>
      <c r="BC116" s="151"/>
      <c r="BD116" s="135"/>
      <c r="BE116" s="135"/>
      <c r="BF116" s="154">
        <v>53146208526</v>
      </c>
      <c r="BG116" s="135"/>
      <c r="BH116" s="141"/>
      <c r="BI116" s="151"/>
      <c r="BJ116" s="135"/>
      <c r="BK116" s="154">
        <v>53146208526</v>
      </c>
      <c r="BL116" s="135"/>
      <c r="BM116" s="135"/>
      <c r="BN116" s="135"/>
      <c r="BO116" s="135"/>
      <c r="BP116" s="154">
        <v>53146208526</v>
      </c>
      <c r="BQ116" s="154">
        <v>53146208526</v>
      </c>
      <c r="BR116" s="151"/>
      <c r="BS116" s="139" t="s">
        <v>1795</v>
      </c>
      <c r="BT116" s="151" t="s">
        <v>1814</v>
      </c>
      <c r="BU116" s="135"/>
      <c r="BV116" s="135" t="s">
        <v>592</v>
      </c>
      <c r="BW116" s="135"/>
      <c r="BX116" s="135"/>
      <c r="BY116" s="135"/>
      <c r="BZ116" s="135"/>
      <c r="CA116" s="142">
        <v>32</v>
      </c>
      <c r="CB116" s="135"/>
      <c r="CC116" s="135"/>
      <c r="CD116" s="135"/>
      <c r="CE116" s="135"/>
      <c r="CF116" s="135"/>
      <c r="CG116" s="135" t="s">
        <v>2040</v>
      </c>
      <c r="CH116" s="143" t="s">
        <v>533</v>
      </c>
      <c r="CJ116" s="105" t="e">
        <f>VLOOKUP($B116,'[6]Travel Dates'!$F$6:$O$111,10,0)</f>
        <v>#N/A</v>
      </c>
    </row>
    <row r="117" spans="1:88" ht="15" thickBot="1" x14ac:dyDescent="0.4">
      <c r="A117" s="106">
        <v>116</v>
      </c>
      <c r="B117" s="135" t="s">
        <v>1722</v>
      </c>
      <c r="C117" s="135" t="s">
        <v>587</v>
      </c>
      <c r="D117" s="135" t="s">
        <v>1762</v>
      </c>
      <c r="E117" s="135"/>
      <c r="F117" s="135" t="s">
        <v>1763</v>
      </c>
      <c r="G117" s="132">
        <v>29920</v>
      </c>
      <c r="H117" s="151">
        <v>40575</v>
      </c>
      <c r="I117" s="133">
        <f t="shared" si="14"/>
        <v>40755</v>
      </c>
      <c r="J117" s="134" t="s">
        <v>581</v>
      </c>
      <c r="K117" s="134" t="s">
        <v>874</v>
      </c>
      <c r="L117" s="135" t="str">
        <f t="shared" si="32"/>
        <v>Sitki.Cebecioglu@wika.com</v>
      </c>
      <c r="M117" s="135" t="s">
        <v>2044</v>
      </c>
      <c r="N117" s="135"/>
      <c r="O117" s="135"/>
      <c r="P117" s="135"/>
      <c r="Q117" s="135"/>
      <c r="R117" s="135"/>
      <c r="S117" s="152" t="s">
        <v>2063</v>
      </c>
      <c r="T117" s="135" t="s">
        <v>2088</v>
      </c>
      <c r="U117" s="135" t="s">
        <v>2088</v>
      </c>
      <c r="V117" s="135" t="s">
        <v>2088</v>
      </c>
      <c r="W117" s="135" t="s">
        <v>1790</v>
      </c>
      <c r="X117" s="130" t="str">
        <f t="shared" si="31"/>
        <v>006 6973 32</v>
      </c>
      <c r="Y117" s="135" t="s">
        <v>2088</v>
      </c>
      <c r="Z117" s="135" t="s">
        <v>2088</v>
      </c>
      <c r="AA117" s="135" t="s">
        <v>2027</v>
      </c>
      <c r="AB117" s="135"/>
      <c r="AC117" s="134" t="s">
        <v>785</v>
      </c>
      <c r="AD117" s="134" t="s">
        <v>2187</v>
      </c>
      <c r="AE117" s="153"/>
      <c r="AF117" s="135" t="s">
        <v>594</v>
      </c>
      <c r="AG117" s="134" t="s">
        <v>2119</v>
      </c>
      <c r="AH117" s="135" t="s">
        <v>595</v>
      </c>
      <c r="AI117" s="135" t="s">
        <v>2234</v>
      </c>
      <c r="AJ117" s="135" t="s">
        <v>2110</v>
      </c>
      <c r="AK117" s="135" t="s">
        <v>2088</v>
      </c>
      <c r="AL117" s="153" t="s">
        <v>2112</v>
      </c>
      <c r="AM117" s="135" t="s">
        <v>2114</v>
      </c>
      <c r="AN117" s="135" t="s">
        <v>2110</v>
      </c>
      <c r="AO117" s="130" t="s">
        <v>602</v>
      </c>
      <c r="AP117" s="134" t="s">
        <v>2121</v>
      </c>
      <c r="AQ117" s="134" t="s">
        <v>1531</v>
      </c>
      <c r="AR117" s="135" t="s">
        <v>2117</v>
      </c>
      <c r="AS117" s="153" t="s">
        <v>2112</v>
      </c>
      <c r="AT117" s="135" t="s">
        <v>2044</v>
      </c>
      <c r="AU117" s="134" t="s">
        <v>2146</v>
      </c>
      <c r="AV117" s="134" t="s">
        <v>1315</v>
      </c>
      <c r="AW117" s="137" t="str">
        <f>VLOOKUP($B117,'[2]HR Core - Employee Master Data '!$C:$BB,32,0)</f>
        <v>indirect</v>
      </c>
      <c r="AX117" s="135"/>
      <c r="AY117" s="138" t="s">
        <v>2037</v>
      </c>
      <c r="AZ117" s="138">
        <v>40</v>
      </c>
      <c r="BA117" s="135"/>
      <c r="BB117" s="151"/>
      <c r="BC117" s="151"/>
      <c r="BD117" s="135"/>
      <c r="BE117" s="135"/>
      <c r="BF117" s="154">
        <v>17300523900</v>
      </c>
      <c r="BG117" s="135"/>
      <c r="BH117" s="141"/>
      <c r="BI117" s="151"/>
      <c r="BJ117" s="135"/>
      <c r="BK117" s="154">
        <v>17300523900</v>
      </c>
      <c r="BL117" s="135"/>
      <c r="BM117" s="135"/>
      <c r="BN117" s="135"/>
      <c r="BO117" s="135"/>
      <c r="BP117" s="154">
        <v>17300523900</v>
      </c>
      <c r="BQ117" s="154">
        <v>17300523900</v>
      </c>
      <c r="BR117" s="151"/>
      <c r="BS117" s="139" t="s">
        <v>1796</v>
      </c>
      <c r="BT117" s="151" t="s">
        <v>1815</v>
      </c>
      <c r="BU117" s="135"/>
      <c r="BV117" s="135" t="s">
        <v>2027</v>
      </c>
      <c r="BW117" s="135"/>
      <c r="BX117" s="135"/>
      <c r="BY117" s="135"/>
      <c r="BZ117" s="135"/>
      <c r="CA117" s="142">
        <v>42</v>
      </c>
      <c r="CB117" s="135"/>
      <c r="CC117" s="135"/>
      <c r="CD117" s="135"/>
      <c r="CE117" s="135"/>
      <c r="CF117" s="135"/>
      <c r="CG117" s="135" t="s">
        <v>2040</v>
      </c>
      <c r="CH117" s="143" t="s">
        <v>533</v>
      </c>
      <c r="CJ117" s="105" t="e">
        <f>VLOOKUP($B117,'[6]Travel Dates'!$F$6:$O$111,10,0)</f>
        <v>#N/A</v>
      </c>
    </row>
    <row r="118" spans="1:88" ht="15" thickBot="1" x14ac:dyDescent="0.4">
      <c r="A118" s="106">
        <v>117</v>
      </c>
      <c r="B118" s="135" t="s">
        <v>1723</v>
      </c>
      <c r="C118" s="135" t="s">
        <v>2026</v>
      </c>
      <c r="D118" s="135" t="s">
        <v>1764</v>
      </c>
      <c r="E118" s="135"/>
      <c r="F118" s="135" t="s">
        <v>1765</v>
      </c>
      <c r="G118" s="132">
        <v>29618</v>
      </c>
      <c r="H118" s="151">
        <v>42961</v>
      </c>
      <c r="I118" s="133">
        <f t="shared" si="14"/>
        <v>43141</v>
      </c>
      <c r="J118" s="134" t="s">
        <v>581</v>
      </c>
      <c r="K118" s="134" t="s">
        <v>875</v>
      </c>
      <c r="L118" s="135" t="str">
        <f t="shared" si="32"/>
        <v>Gul.Comert@wika.com</v>
      </c>
      <c r="M118" s="135" t="s">
        <v>2044</v>
      </c>
      <c r="N118" s="135"/>
      <c r="O118" s="135"/>
      <c r="P118" s="135"/>
      <c r="Q118" s="135"/>
      <c r="R118" s="135"/>
      <c r="S118" s="152" t="s">
        <v>2064</v>
      </c>
      <c r="T118" s="135" t="s">
        <v>2088</v>
      </c>
      <c r="U118" s="135" t="s">
        <v>2088</v>
      </c>
      <c r="V118" s="135" t="s">
        <v>2088</v>
      </c>
      <c r="W118" s="135" t="s">
        <v>1791</v>
      </c>
      <c r="X118" s="130" t="str">
        <f t="shared" si="31"/>
        <v>006 6602 07</v>
      </c>
      <c r="Y118" s="135" t="s">
        <v>2088</v>
      </c>
      <c r="Z118" s="135" t="s">
        <v>2088</v>
      </c>
      <c r="AA118" s="135" t="s">
        <v>592</v>
      </c>
      <c r="AB118" s="135"/>
      <c r="AC118" s="134" t="s">
        <v>809</v>
      </c>
      <c r="AD118" s="134" t="s">
        <v>2197</v>
      </c>
      <c r="AE118" s="153"/>
      <c r="AF118" s="135" t="s">
        <v>594</v>
      </c>
      <c r="AG118" s="134" t="s">
        <v>2119</v>
      </c>
      <c r="AH118" s="135" t="s">
        <v>595</v>
      </c>
      <c r="AI118" s="135" t="s">
        <v>2234</v>
      </c>
      <c r="AJ118" s="135" t="s">
        <v>2110</v>
      </c>
      <c r="AK118" s="135" t="s">
        <v>2088</v>
      </c>
      <c r="AL118" s="153" t="s">
        <v>2112</v>
      </c>
      <c r="AM118" s="135" t="s">
        <v>2114</v>
      </c>
      <c r="AN118" s="135" t="s">
        <v>2110</v>
      </c>
      <c r="AO118" s="130" t="s">
        <v>602</v>
      </c>
      <c r="AP118" s="134" t="s">
        <v>2126</v>
      </c>
      <c r="AQ118" s="134" t="s">
        <v>1531</v>
      </c>
      <c r="AR118" s="135" t="s">
        <v>2117</v>
      </c>
      <c r="AS118" s="153" t="s">
        <v>2112</v>
      </c>
      <c r="AT118" s="135" t="s">
        <v>2044</v>
      </c>
      <c r="AU118" s="134" t="s">
        <v>2147</v>
      </c>
      <c r="AV118" s="134" t="s">
        <v>1691</v>
      </c>
      <c r="AW118" s="137" t="str">
        <f>VLOOKUP($B118,'[2]HR Core - Employee Master Data '!$C:$BB,32,0)</f>
        <v>indirect</v>
      </c>
      <c r="AX118" s="135"/>
      <c r="AY118" s="138" t="s">
        <v>2037</v>
      </c>
      <c r="AZ118" s="138">
        <v>40</v>
      </c>
      <c r="BA118" s="135"/>
      <c r="BB118" s="151"/>
      <c r="BC118" s="151"/>
      <c r="BD118" s="135"/>
      <c r="BE118" s="135"/>
      <c r="BF118" s="154">
        <v>16414039918</v>
      </c>
      <c r="BG118" s="135"/>
      <c r="BH118" s="141"/>
      <c r="BI118" s="151"/>
      <c r="BJ118" s="135"/>
      <c r="BK118" s="154">
        <v>16414039918</v>
      </c>
      <c r="BL118" s="135"/>
      <c r="BM118" s="135"/>
      <c r="BN118" s="135"/>
      <c r="BO118" s="135"/>
      <c r="BP118" s="154">
        <v>16414039918</v>
      </c>
      <c r="BQ118" s="154">
        <v>16414039918</v>
      </c>
      <c r="BR118" s="151"/>
      <c r="BS118" s="139" t="s">
        <v>1795</v>
      </c>
      <c r="BT118" s="151" t="s">
        <v>1816</v>
      </c>
      <c r="BU118" s="135"/>
      <c r="BV118" s="135" t="s">
        <v>592</v>
      </c>
      <c r="BW118" s="135"/>
      <c r="BX118" s="135"/>
      <c r="BY118" s="135"/>
      <c r="BZ118" s="135"/>
      <c r="CA118" s="142">
        <v>42</v>
      </c>
      <c r="CB118" s="135"/>
      <c r="CC118" s="135"/>
      <c r="CD118" s="135"/>
      <c r="CE118" s="135"/>
      <c r="CF118" s="135"/>
      <c r="CG118" s="135" t="s">
        <v>2040</v>
      </c>
      <c r="CH118" s="143" t="s">
        <v>533</v>
      </c>
      <c r="CJ118" s="105" t="e">
        <f>VLOOKUP($B118,'[6]Travel Dates'!$F$6:$O$111,10,0)</f>
        <v>#N/A</v>
      </c>
    </row>
    <row r="119" spans="1:88" ht="15" thickBot="1" x14ac:dyDescent="0.4">
      <c r="A119" s="106">
        <v>118</v>
      </c>
      <c r="B119" s="135" t="s">
        <v>1724</v>
      </c>
      <c r="C119" s="135" t="s">
        <v>587</v>
      </c>
      <c r="D119" s="135" t="s">
        <v>1766</v>
      </c>
      <c r="E119" s="135"/>
      <c r="F119" s="135" t="s">
        <v>1767</v>
      </c>
      <c r="G119" s="132">
        <v>23628</v>
      </c>
      <c r="H119" s="151">
        <v>40695</v>
      </c>
      <c r="I119" s="133">
        <f t="shared" si="14"/>
        <v>40875</v>
      </c>
      <c r="J119" s="134" t="s">
        <v>581</v>
      </c>
      <c r="K119" s="134" t="s">
        <v>874</v>
      </c>
      <c r="L119" s="135" t="str">
        <f t="shared" si="32"/>
        <v>Michael.Perri@wika.com</v>
      </c>
      <c r="M119" s="135" t="s">
        <v>953</v>
      </c>
      <c r="N119" s="135"/>
      <c r="O119" s="135"/>
      <c r="P119" s="135"/>
      <c r="Q119" s="135"/>
      <c r="R119" s="135"/>
      <c r="S119" s="152" t="s">
        <v>2065</v>
      </c>
      <c r="T119" s="135" t="s">
        <v>2088</v>
      </c>
      <c r="U119" s="135" t="s">
        <v>2088</v>
      </c>
      <c r="V119" s="135" t="s">
        <v>2088</v>
      </c>
      <c r="W119" s="135" t="s">
        <v>1791</v>
      </c>
      <c r="X119" s="130" t="str">
        <f t="shared" si="31"/>
        <v>006 6602 07</v>
      </c>
      <c r="Y119" s="135" t="s">
        <v>2088</v>
      </c>
      <c r="Z119" s="135" t="s">
        <v>2088</v>
      </c>
      <c r="AA119" s="135" t="s">
        <v>592</v>
      </c>
      <c r="AB119" s="135"/>
      <c r="AC119" s="134" t="s">
        <v>809</v>
      </c>
      <c r="AD119" s="134" t="s">
        <v>2197</v>
      </c>
      <c r="AE119" s="153"/>
      <c r="AF119" s="135" t="s">
        <v>594</v>
      </c>
      <c r="AG119" s="134" t="s">
        <v>2119</v>
      </c>
      <c r="AH119" s="135" t="s">
        <v>595</v>
      </c>
      <c r="AI119" s="135" t="s">
        <v>2236</v>
      </c>
      <c r="AJ119" s="135" t="s">
        <v>2110</v>
      </c>
      <c r="AK119" s="135" t="s">
        <v>2088</v>
      </c>
      <c r="AL119" s="153" t="s">
        <v>2112</v>
      </c>
      <c r="AM119" s="135" t="s">
        <v>2114</v>
      </c>
      <c r="AN119" s="135" t="s">
        <v>2110</v>
      </c>
      <c r="AO119" s="130" t="s">
        <v>602</v>
      </c>
      <c r="AP119" s="134" t="s">
        <v>2126</v>
      </c>
      <c r="AQ119" s="134" t="s">
        <v>1530</v>
      </c>
      <c r="AR119" s="135" t="s">
        <v>2117</v>
      </c>
      <c r="AS119" s="153" t="s">
        <v>2112</v>
      </c>
      <c r="AT119" s="135" t="s">
        <v>2044</v>
      </c>
      <c r="AU119" s="134" t="s">
        <v>2148</v>
      </c>
      <c r="AV119" s="134" t="s">
        <v>1691</v>
      </c>
      <c r="AW119" s="137" t="str">
        <f>VLOOKUP($B119,'[2]HR Core - Employee Master Data '!$C:$BB,32,0)</f>
        <v>indirect</v>
      </c>
      <c r="AX119" s="135"/>
      <c r="AY119" s="138" t="s">
        <v>2037</v>
      </c>
      <c r="AZ119" s="138">
        <v>40</v>
      </c>
      <c r="BA119" s="135"/>
      <c r="BB119" s="151"/>
      <c r="BC119" s="151"/>
      <c r="BD119" s="135"/>
      <c r="BE119" s="135"/>
      <c r="BF119" s="154">
        <v>99385073396</v>
      </c>
      <c r="BG119" s="135"/>
      <c r="BH119" s="141"/>
      <c r="BI119" s="151"/>
      <c r="BJ119" s="135"/>
      <c r="BK119" s="154">
        <v>99385073396</v>
      </c>
      <c r="BL119" s="135"/>
      <c r="BM119" s="135"/>
      <c r="BN119" s="135"/>
      <c r="BO119" s="135"/>
      <c r="BP119" s="154">
        <v>99385073396</v>
      </c>
      <c r="BQ119" s="154">
        <v>99385073396</v>
      </c>
      <c r="BR119" s="151"/>
      <c r="BS119" s="139" t="s">
        <v>1795</v>
      </c>
      <c r="BT119" s="151" t="s">
        <v>1817</v>
      </c>
      <c r="BU119" s="135"/>
      <c r="BV119" s="135" t="s">
        <v>592</v>
      </c>
      <c r="BW119" s="135"/>
      <c r="BX119" s="135"/>
      <c r="BY119" s="135"/>
      <c r="BZ119" s="135"/>
      <c r="CA119" s="142">
        <v>59</v>
      </c>
      <c r="CB119" s="135"/>
      <c r="CC119" s="135"/>
      <c r="CD119" s="135"/>
      <c r="CE119" s="135"/>
      <c r="CF119" s="135"/>
      <c r="CG119" s="135" t="s">
        <v>2040</v>
      </c>
      <c r="CH119" s="143" t="s">
        <v>533</v>
      </c>
      <c r="CJ119" s="105" t="e">
        <f>VLOOKUP($B119,'[6]Travel Dates'!$F$6:$O$111,10,0)</f>
        <v>#N/A</v>
      </c>
    </row>
    <row r="120" spans="1:88" ht="15" thickBot="1" x14ac:dyDescent="0.4">
      <c r="A120" s="106">
        <v>119</v>
      </c>
      <c r="B120" s="135" t="s">
        <v>1725</v>
      </c>
      <c r="C120" s="135" t="s">
        <v>587</v>
      </c>
      <c r="D120" s="135" t="s">
        <v>1768</v>
      </c>
      <c r="E120" s="135"/>
      <c r="F120" s="135" t="s">
        <v>1769</v>
      </c>
      <c r="G120" s="132">
        <v>28414</v>
      </c>
      <c r="H120" s="151">
        <v>40882</v>
      </c>
      <c r="I120" s="133">
        <f t="shared" si="14"/>
        <v>41062</v>
      </c>
      <c r="J120" s="134" t="s">
        <v>581</v>
      </c>
      <c r="K120" s="134" t="s">
        <v>874</v>
      </c>
      <c r="L120" s="135" t="str">
        <f t="shared" si="32"/>
        <v>Bulent.Cakmak@wika.com</v>
      </c>
      <c r="M120" s="135" t="s">
        <v>2044</v>
      </c>
      <c r="N120" s="135"/>
      <c r="O120" s="135"/>
      <c r="P120" s="135"/>
      <c r="Q120" s="135"/>
      <c r="R120" s="135"/>
      <c r="S120" s="152" t="s">
        <v>2066</v>
      </c>
      <c r="T120" s="135" t="s">
        <v>2088</v>
      </c>
      <c r="U120" s="135" t="s">
        <v>2088</v>
      </c>
      <c r="V120" s="135" t="s">
        <v>2088</v>
      </c>
      <c r="W120" s="135" t="s">
        <v>1792</v>
      </c>
      <c r="X120" s="130" t="str">
        <f t="shared" si="31"/>
        <v>006 6882 33</v>
      </c>
      <c r="Y120" s="135" t="s">
        <v>2088</v>
      </c>
      <c r="Z120" s="135" t="s">
        <v>2088</v>
      </c>
      <c r="AA120" s="135" t="s">
        <v>592</v>
      </c>
      <c r="AB120" s="135"/>
      <c r="AC120" s="134" t="s">
        <v>1722</v>
      </c>
      <c r="AD120" s="134" t="s">
        <v>2206</v>
      </c>
      <c r="AE120" s="153"/>
      <c r="AF120" s="135" t="s">
        <v>594</v>
      </c>
      <c r="AG120" s="134" t="s">
        <v>2119</v>
      </c>
      <c r="AH120" s="135" t="s">
        <v>595</v>
      </c>
      <c r="AI120" s="135" t="s">
        <v>2234</v>
      </c>
      <c r="AJ120" s="135" t="s">
        <v>2110</v>
      </c>
      <c r="AK120" s="135" t="s">
        <v>2088</v>
      </c>
      <c r="AL120" s="153" t="s">
        <v>2112</v>
      </c>
      <c r="AM120" s="135" t="s">
        <v>2114</v>
      </c>
      <c r="AN120" s="135" t="s">
        <v>2110</v>
      </c>
      <c r="AO120" s="130" t="s">
        <v>602</v>
      </c>
      <c r="AP120" s="134" t="s">
        <v>2121</v>
      </c>
      <c r="AQ120" s="134" t="s">
        <v>1530</v>
      </c>
      <c r="AR120" s="135" t="s">
        <v>2117</v>
      </c>
      <c r="AS120" s="153" t="s">
        <v>2112</v>
      </c>
      <c r="AT120" s="135" t="s">
        <v>2044</v>
      </c>
      <c r="AU120" s="134" t="s">
        <v>2140</v>
      </c>
      <c r="AV120" s="134" t="s">
        <v>1696</v>
      </c>
      <c r="AW120" s="137" t="str">
        <f>VLOOKUP($B120,'[2]HR Core - Employee Master Data '!$C:$BB,32,0)</f>
        <v>indirect</v>
      </c>
      <c r="AX120" s="135"/>
      <c r="AY120" s="138" t="s">
        <v>2037</v>
      </c>
      <c r="AZ120" s="138">
        <v>40</v>
      </c>
      <c r="BA120" s="135"/>
      <c r="BB120" s="151"/>
      <c r="BC120" s="151"/>
      <c r="BD120" s="135"/>
      <c r="BE120" s="135"/>
      <c r="BF120" s="154">
        <v>35386927788</v>
      </c>
      <c r="BG120" s="135"/>
      <c r="BH120" s="141"/>
      <c r="BI120" s="151"/>
      <c r="BJ120" s="135"/>
      <c r="BK120" s="154">
        <v>35386927788</v>
      </c>
      <c r="BL120" s="135"/>
      <c r="BM120" s="135"/>
      <c r="BN120" s="135"/>
      <c r="BO120" s="135"/>
      <c r="BP120" s="154">
        <v>35386927788</v>
      </c>
      <c r="BQ120" s="154">
        <v>35386927788</v>
      </c>
      <c r="BR120" s="151"/>
      <c r="BS120" s="139" t="s">
        <v>1795</v>
      </c>
      <c r="BT120" s="151" t="s">
        <v>1818</v>
      </c>
      <c r="BU120" s="135"/>
      <c r="BV120" s="135" t="s">
        <v>592</v>
      </c>
      <c r="BW120" s="135"/>
      <c r="BX120" s="135"/>
      <c r="BY120" s="135"/>
      <c r="BZ120" s="135"/>
      <c r="CA120" s="142">
        <v>46</v>
      </c>
      <c r="CB120" s="135"/>
      <c r="CC120" s="135"/>
      <c r="CD120" s="135"/>
      <c r="CE120" s="135"/>
      <c r="CF120" s="135"/>
      <c r="CG120" s="135" t="s">
        <v>2040</v>
      </c>
      <c r="CH120" s="143" t="s">
        <v>533</v>
      </c>
      <c r="CJ120" s="105" t="e">
        <f>VLOOKUP($B120,'[6]Travel Dates'!$F$6:$O$111,10,0)</f>
        <v>#N/A</v>
      </c>
    </row>
    <row r="121" spans="1:88" ht="15" thickBot="1" x14ac:dyDescent="0.4">
      <c r="A121" s="106">
        <v>120</v>
      </c>
      <c r="B121" s="135" t="s">
        <v>1726</v>
      </c>
      <c r="C121" s="135" t="s">
        <v>587</v>
      </c>
      <c r="D121" s="135" t="s">
        <v>1770</v>
      </c>
      <c r="E121" s="135"/>
      <c r="F121" s="135" t="s">
        <v>1771</v>
      </c>
      <c r="G121" s="132">
        <v>28635</v>
      </c>
      <c r="H121" s="151">
        <v>42422</v>
      </c>
      <c r="I121" s="133">
        <f t="shared" si="14"/>
        <v>42602</v>
      </c>
      <c r="J121" s="134" t="s">
        <v>581</v>
      </c>
      <c r="K121" s="134" t="s">
        <v>874</v>
      </c>
      <c r="L121" s="135" t="str">
        <f t="shared" si="32"/>
        <v>Sedat.Cankaya@wika.com</v>
      </c>
      <c r="M121" s="135" t="s">
        <v>2044</v>
      </c>
      <c r="N121" s="135"/>
      <c r="O121" s="135"/>
      <c r="P121" s="135"/>
      <c r="Q121" s="135"/>
      <c r="R121" s="135"/>
      <c r="S121" s="152" t="s">
        <v>2067</v>
      </c>
      <c r="T121" s="135" t="s">
        <v>2088</v>
      </c>
      <c r="U121" s="135" t="s">
        <v>2088</v>
      </c>
      <c r="V121" s="135" t="s">
        <v>2088</v>
      </c>
      <c r="W121" s="135" t="s">
        <v>1793</v>
      </c>
      <c r="X121" s="130" t="str">
        <f t="shared" si="31"/>
        <v>006 6578 63</v>
      </c>
      <c r="Y121" s="135" t="s">
        <v>2088</v>
      </c>
      <c r="Z121" s="135" t="s">
        <v>2088</v>
      </c>
      <c r="AA121" s="135" t="s">
        <v>592</v>
      </c>
      <c r="AB121" s="135"/>
      <c r="AC121" s="134" t="s">
        <v>792</v>
      </c>
      <c r="AD121" s="134" t="s">
        <v>2190</v>
      </c>
      <c r="AE121" s="153"/>
      <c r="AF121" s="135" t="s">
        <v>594</v>
      </c>
      <c r="AG121" s="134" t="s">
        <v>2119</v>
      </c>
      <c r="AH121" s="135" t="s">
        <v>595</v>
      </c>
      <c r="AI121" s="135" t="s">
        <v>2234</v>
      </c>
      <c r="AJ121" s="135" t="s">
        <v>2110</v>
      </c>
      <c r="AK121" s="135" t="s">
        <v>2088</v>
      </c>
      <c r="AL121" s="153" t="s">
        <v>2112</v>
      </c>
      <c r="AM121" s="135" t="s">
        <v>2114</v>
      </c>
      <c r="AN121" s="135" t="s">
        <v>2110</v>
      </c>
      <c r="AO121" s="130" t="s">
        <v>602</v>
      </c>
      <c r="AP121" s="134" t="s">
        <v>2121</v>
      </c>
      <c r="AQ121" s="134" t="s">
        <v>1531</v>
      </c>
      <c r="AR121" s="135" t="s">
        <v>2117</v>
      </c>
      <c r="AS121" s="153" t="s">
        <v>2112</v>
      </c>
      <c r="AT121" s="135" t="s">
        <v>2044</v>
      </c>
      <c r="AU121" s="134" t="s">
        <v>2139</v>
      </c>
      <c r="AV121" s="134" t="s">
        <v>1315</v>
      </c>
      <c r="AW121" s="137" t="str">
        <f>VLOOKUP($B121,'[2]HR Core - Employee Master Data '!$C:$BB,32,0)</f>
        <v>indirect</v>
      </c>
      <c r="AX121" s="135"/>
      <c r="AY121" s="138" t="s">
        <v>2037</v>
      </c>
      <c r="AZ121" s="138">
        <v>40</v>
      </c>
      <c r="BA121" s="135"/>
      <c r="BB121" s="151"/>
      <c r="BC121" s="151"/>
      <c r="BD121" s="135"/>
      <c r="BE121" s="135"/>
      <c r="BF121" s="154">
        <v>36814833848</v>
      </c>
      <c r="BG121" s="135"/>
      <c r="BH121" s="141"/>
      <c r="BI121" s="151"/>
      <c r="BJ121" s="135"/>
      <c r="BK121" s="154">
        <v>36814833848</v>
      </c>
      <c r="BL121" s="135"/>
      <c r="BM121" s="135"/>
      <c r="BN121" s="135"/>
      <c r="BO121" s="135"/>
      <c r="BP121" s="154">
        <v>36814833848</v>
      </c>
      <c r="BQ121" s="154">
        <v>36814833848</v>
      </c>
      <c r="BR121" s="151"/>
      <c r="BS121" s="139" t="s">
        <v>1796</v>
      </c>
      <c r="BT121" s="151" t="s">
        <v>1819</v>
      </c>
      <c r="BU121" s="135"/>
      <c r="BV121" s="135" t="s">
        <v>592</v>
      </c>
      <c r="BW121" s="135"/>
      <c r="BX121" s="135"/>
      <c r="BY121" s="135"/>
      <c r="BZ121" s="135"/>
      <c r="CA121" s="142">
        <v>45</v>
      </c>
      <c r="CB121" s="135"/>
      <c r="CC121" s="135"/>
      <c r="CD121" s="135"/>
      <c r="CE121" s="135"/>
      <c r="CF121" s="135"/>
      <c r="CG121" s="135" t="s">
        <v>2040</v>
      </c>
      <c r="CH121" s="143" t="s">
        <v>533</v>
      </c>
      <c r="CJ121" s="105" t="e">
        <f>VLOOKUP($B121,'[6]Travel Dates'!$F$6:$O$111,10,0)</f>
        <v>#N/A</v>
      </c>
    </row>
    <row r="122" spans="1:88" ht="29.5" thickBot="1" x14ac:dyDescent="0.4">
      <c r="A122" s="106">
        <v>121</v>
      </c>
      <c r="B122" s="135" t="s">
        <v>1914</v>
      </c>
      <c r="C122" s="135" t="s">
        <v>587</v>
      </c>
      <c r="D122" s="139" t="s">
        <v>1940</v>
      </c>
      <c r="E122" s="135"/>
      <c r="F122" s="139" t="s">
        <v>1956</v>
      </c>
      <c r="G122" s="132">
        <v>33872</v>
      </c>
      <c r="H122" s="151">
        <v>45110</v>
      </c>
      <c r="I122" s="133">
        <f t="shared" si="14"/>
        <v>45290</v>
      </c>
      <c r="J122" s="134" t="s">
        <v>581</v>
      </c>
      <c r="K122" s="134" t="s">
        <v>874</v>
      </c>
      <c r="L122" s="135" t="str">
        <f t="shared" si="32"/>
        <v>Mohamed.Ashmawy@wika.com</v>
      </c>
      <c r="M122" s="135" t="s">
        <v>1112</v>
      </c>
      <c r="N122" s="135"/>
      <c r="O122" s="135"/>
      <c r="P122" s="135"/>
      <c r="Q122" s="135"/>
      <c r="R122" s="135"/>
      <c r="S122" s="155" t="s">
        <v>2068</v>
      </c>
      <c r="T122" s="135" t="s">
        <v>2088</v>
      </c>
      <c r="U122" s="135" t="s">
        <v>2088</v>
      </c>
      <c r="V122" s="135" t="s">
        <v>2088</v>
      </c>
      <c r="W122" s="156"/>
      <c r="X122" s="130" t="str">
        <f t="shared" si="31"/>
        <v/>
      </c>
      <c r="Y122" s="135" t="s">
        <v>2088</v>
      </c>
      <c r="Z122" s="135" t="s">
        <v>2088</v>
      </c>
      <c r="AA122" s="135" t="s">
        <v>592</v>
      </c>
      <c r="AB122" s="135"/>
      <c r="AC122" s="134" t="s">
        <v>1932</v>
      </c>
      <c r="AD122" s="134" t="s">
        <v>2208</v>
      </c>
      <c r="AE122" s="108" t="s">
        <v>2097</v>
      </c>
      <c r="AF122" s="135" t="s">
        <v>594</v>
      </c>
      <c r="AG122" s="134" t="s">
        <v>2119</v>
      </c>
      <c r="AH122" s="135" t="s">
        <v>2166</v>
      </c>
      <c r="AI122" s="135" t="s">
        <v>2234</v>
      </c>
      <c r="AJ122" s="135" t="s">
        <v>2111</v>
      </c>
      <c r="AK122" s="135" t="s">
        <v>2088</v>
      </c>
      <c r="AL122" s="153" t="s">
        <v>2113</v>
      </c>
      <c r="AM122" s="135" t="s">
        <v>2115</v>
      </c>
      <c r="AN122" s="135" t="s">
        <v>2111</v>
      </c>
      <c r="AO122" s="135" t="s">
        <v>602</v>
      </c>
      <c r="AP122" s="134" t="s">
        <v>2126</v>
      </c>
      <c r="AQ122" s="134" t="s">
        <v>161</v>
      </c>
      <c r="AR122" s="135" t="s">
        <v>2116</v>
      </c>
      <c r="AS122" s="153" t="s">
        <v>2113</v>
      </c>
      <c r="AT122" s="135" t="s">
        <v>1112</v>
      </c>
      <c r="AU122" s="157" t="s">
        <v>2178</v>
      </c>
      <c r="AV122" s="134" t="s">
        <v>1691</v>
      </c>
      <c r="AW122" s="137" t="str">
        <f>VLOOKUP($B122,'[2]HR Core - Employee Master Data '!$C:$BB,32,0)</f>
        <v>indirect</v>
      </c>
      <c r="AX122" s="135" t="s">
        <v>2168</v>
      </c>
      <c r="AY122" s="138" t="s">
        <v>2037</v>
      </c>
      <c r="AZ122" s="138">
        <v>40</v>
      </c>
      <c r="BA122" s="135"/>
      <c r="BB122" s="151"/>
      <c r="BC122" s="151"/>
      <c r="BD122" s="135"/>
      <c r="BE122" s="135"/>
      <c r="BF122" s="158">
        <v>29209250107078</v>
      </c>
      <c r="BG122" s="135" t="s">
        <v>2152</v>
      </c>
      <c r="BH122" s="141"/>
      <c r="BI122" s="151"/>
      <c r="BJ122" s="135"/>
      <c r="BK122" s="158">
        <v>29209250107078</v>
      </c>
      <c r="BL122" s="135"/>
      <c r="BM122" s="135"/>
      <c r="BN122" s="135"/>
      <c r="BO122" s="135"/>
      <c r="BP122" s="158">
        <v>29209250107078</v>
      </c>
      <c r="BQ122" s="158">
        <v>29209250107078</v>
      </c>
      <c r="BR122" s="151"/>
      <c r="BS122" s="139" t="s">
        <v>1796</v>
      </c>
      <c r="BT122" s="159" t="s">
        <v>1978</v>
      </c>
      <c r="BU122" s="135"/>
      <c r="BV122" s="135" t="s">
        <v>592</v>
      </c>
      <c r="BW122" s="135"/>
      <c r="BX122" s="135"/>
      <c r="BY122" s="135"/>
      <c r="BZ122" s="135"/>
      <c r="CA122" s="142">
        <v>31</v>
      </c>
      <c r="CB122" s="135"/>
      <c r="CC122" s="135"/>
      <c r="CD122" s="135"/>
      <c r="CE122" s="135"/>
      <c r="CF122" s="135"/>
      <c r="CG122" s="135" t="s">
        <v>2040</v>
      </c>
      <c r="CH122" s="143" t="s">
        <v>533</v>
      </c>
      <c r="CJ122" s="105" t="e">
        <f>VLOOKUP($B122,'[6]Travel Dates'!$F$6:$O$111,10,0)</f>
        <v>#N/A</v>
      </c>
    </row>
    <row r="123" spans="1:88" ht="15" thickBot="1" x14ac:dyDescent="0.4">
      <c r="A123" s="106">
        <v>122</v>
      </c>
      <c r="B123" s="135" t="s">
        <v>1915</v>
      </c>
      <c r="C123" s="135" t="s">
        <v>587</v>
      </c>
      <c r="D123" s="139" t="s">
        <v>1941</v>
      </c>
      <c r="E123" s="135"/>
      <c r="F123" s="139" t="s">
        <v>1957</v>
      </c>
      <c r="G123" s="132">
        <v>34973</v>
      </c>
      <c r="H123" s="151">
        <v>45078</v>
      </c>
      <c r="I123" s="133">
        <f t="shared" si="14"/>
        <v>45258</v>
      </c>
      <c r="J123" s="134" t="s">
        <v>581</v>
      </c>
      <c r="K123" s="134" t="s">
        <v>874</v>
      </c>
      <c r="L123" s="135" t="str">
        <f t="shared" si="32"/>
        <v>Mahmoud.Metwaly@wika.com</v>
      </c>
      <c r="M123" s="135" t="s">
        <v>1112</v>
      </c>
      <c r="N123" s="135"/>
      <c r="O123" s="135"/>
      <c r="P123" s="135"/>
      <c r="Q123" s="135"/>
      <c r="R123" s="135"/>
      <c r="S123" s="155" t="s">
        <v>2069</v>
      </c>
      <c r="T123" s="135" t="s">
        <v>2088</v>
      </c>
      <c r="U123" s="135" t="s">
        <v>2088</v>
      </c>
      <c r="V123" s="135" t="s">
        <v>2088</v>
      </c>
      <c r="W123" s="159"/>
      <c r="X123" s="130" t="str">
        <f t="shared" si="31"/>
        <v/>
      </c>
      <c r="Y123" s="135" t="s">
        <v>2088</v>
      </c>
      <c r="Z123" s="135" t="s">
        <v>2088</v>
      </c>
      <c r="AA123" s="135" t="s">
        <v>592</v>
      </c>
      <c r="AB123" s="135"/>
      <c r="AC123" s="134" t="s">
        <v>1932</v>
      </c>
      <c r="AD123" s="134" t="s">
        <v>2208</v>
      </c>
      <c r="AE123" s="109" t="s">
        <v>2098</v>
      </c>
      <c r="AF123" s="135" t="s">
        <v>594</v>
      </c>
      <c r="AG123" s="134" t="s">
        <v>2119</v>
      </c>
      <c r="AH123" s="135" t="s">
        <v>2166</v>
      </c>
      <c r="AI123" s="135" t="s">
        <v>2234</v>
      </c>
      <c r="AJ123" s="135" t="s">
        <v>2111</v>
      </c>
      <c r="AK123" s="135" t="s">
        <v>2088</v>
      </c>
      <c r="AL123" s="153" t="s">
        <v>2113</v>
      </c>
      <c r="AM123" s="135" t="s">
        <v>2115</v>
      </c>
      <c r="AN123" s="135" t="s">
        <v>2111</v>
      </c>
      <c r="AO123" s="135" t="s">
        <v>602</v>
      </c>
      <c r="AP123" s="134" t="s">
        <v>2126</v>
      </c>
      <c r="AQ123" s="134" t="s">
        <v>2133</v>
      </c>
      <c r="AR123" s="135" t="s">
        <v>2116</v>
      </c>
      <c r="AS123" s="153" t="s">
        <v>2113</v>
      </c>
      <c r="AT123" s="135" t="s">
        <v>1112</v>
      </c>
      <c r="AU123" s="157" t="s">
        <v>2178</v>
      </c>
      <c r="AV123" s="134" t="s">
        <v>1691</v>
      </c>
      <c r="AW123" s="137" t="str">
        <f>VLOOKUP($B123,'[2]HR Core - Employee Master Data '!$C:$BB,32,0)</f>
        <v>indirect</v>
      </c>
      <c r="AX123" s="135" t="s">
        <v>2168</v>
      </c>
      <c r="AY123" s="138" t="s">
        <v>2037</v>
      </c>
      <c r="AZ123" s="138">
        <v>40</v>
      </c>
      <c r="BA123" s="135"/>
      <c r="BB123" s="151"/>
      <c r="BC123" s="151"/>
      <c r="BD123" s="135"/>
      <c r="BE123" s="135"/>
      <c r="BF123" s="158">
        <v>29510011247714</v>
      </c>
      <c r="BG123" s="135"/>
      <c r="BH123" s="141"/>
      <c r="BI123" s="151"/>
      <c r="BJ123" s="135"/>
      <c r="BK123" s="158">
        <v>29510011247714</v>
      </c>
      <c r="BL123" s="135"/>
      <c r="BM123" s="135"/>
      <c r="BN123" s="135"/>
      <c r="BO123" s="135"/>
      <c r="BP123" s="158">
        <v>29510011247714</v>
      </c>
      <c r="BQ123" s="158">
        <v>29510011247714</v>
      </c>
      <c r="BR123" s="151"/>
      <c r="BS123" s="139" t="s">
        <v>1796</v>
      </c>
      <c r="BT123" s="159" t="s">
        <v>1979</v>
      </c>
      <c r="BU123" s="135"/>
      <c r="BV123" s="135" t="s">
        <v>592</v>
      </c>
      <c r="BW123" s="135"/>
      <c r="BX123" s="135"/>
      <c r="BY123" s="135"/>
      <c r="BZ123" s="135"/>
      <c r="CA123" s="142">
        <v>28</v>
      </c>
      <c r="CB123" s="135"/>
      <c r="CC123" s="135"/>
      <c r="CD123" s="135"/>
      <c r="CE123" s="135"/>
      <c r="CF123" s="135"/>
      <c r="CG123" s="135" t="s">
        <v>2040</v>
      </c>
      <c r="CH123" s="143" t="s">
        <v>533</v>
      </c>
      <c r="CJ123" s="105" t="e">
        <f>VLOOKUP($B123,'[6]Travel Dates'!$F$6:$O$111,10,0)</f>
        <v>#N/A</v>
      </c>
    </row>
    <row r="124" spans="1:88" ht="15" thickBot="1" x14ac:dyDescent="0.4">
      <c r="A124" s="106">
        <v>123</v>
      </c>
      <c r="B124" s="135" t="s">
        <v>1916</v>
      </c>
      <c r="C124" s="135" t="s">
        <v>873</v>
      </c>
      <c r="D124" s="139" t="s">
        <v>1942</v>
      </c>
      <c r="E124" s="135"/>
      <c r="F124" s="139" t="s">
        <v>1958</v>
      </c>
      <c r="G124" s="132">
        <v>33352</v>
      </c>
      <c r="H124" s="151">
        <v>45046</v>
      </c>
      <c r="I124" s="133">
        <f t="shared" si="14"/>
        <v>45226</v>
      </c>
      <c r="J124" s="134" t="s">
        <v>581</v>
      </c>
      <c r="K124" s="134" t="s">
        <v>875</v>
      </c>
      <c r="L124" s="135" t="str">
        <f t="shared" si="32"/>
        <v>Farida.Sabri@wika.com</v>
      </c>
      <c r="M124" s="135" t="s">
        <v>1112</v>
      </c>
      <c r="N124" s="135"/>
      <c r="O124" s="135"/>
      <c r="P124" s="135"/>
      <c r="Q124" s="135"/>
      <c r="R124" s="135"/>
      <c r="S124" s="155" t="s">
        <v>2070</v>
      </c>
      <c r="T124" s="135" t="s">
        <v>2088</v>
      </c>
      <c r="U124" s="135" t="s">
        <v>2088</v>
      </c>
      <c r="V124" s="135" t="s">
        <v>2088</v>
      </c>
      <c r="W124" s="159" t="s">
        <v>2004</v>
      </c>
      <c r="X124" s="130" t="str">
        <f t="shared" si="31"/>
        <v>00024880928</v>
      </c>
      <c r="Y124" s="135" t="s">
        <v>2088</v>
      </c>
      <c r="Z124" s="135" t="s">
        <v>2088</v>
      </c>
      <c r="AA124" s="135" t="s">
        <v>592</v>
      </c>
      <c r="AB124" s="135"/>
      <c r="AC124" s="134" t="s">
        <v>1925</v>
      </c>
      <c r="AD124" s="134" t="s">
        <v>2209</v>
      </c>
      <c r="AE124" s="108" t="s">
        <v>2099</v>
      </c>
      <c r="AF124" s="135" t="s">
        <v>594</v>
      </c>
      <c r="AG124" s="134" t="s">
        <v>2119</v>
      </c>
      <c r="AH124" s="135" t="s">
        <v>2166</v>
      </c>
      <c r="AI124" s="135" t="s">
        <v>2234</v>
      </c>
      <c r="AJ124" s="135" t="s">
        <v>2111</v>
      </c>
      <c r="AK124" s="135" t="s">
        <v>2088</v>
      </c>
      <c r="AL124" s="153" t="s">
        <v>2113</v>
      </c>
      <c r="AM124" s="135" t="s">
        <v>2115</v>
      </c>
      <c r="AN124" s="135" t="s">
        <v>2111</v>
      </c>
      <c r="AO124" s="135" t="s">
        <v>2232</v>
      </c>
      <c r="AP124" s="134" t="s">
        <v>2132</v>
      </c>
      <c r="AQ124" s="134" t="s">
        <v>2133</v>
      </c>
      <c r="AR124" s="135" t="s">
        <v>2116</v>
      </c>
      <c r="AS124" s="153" t="s">
        <v>2113</v>
      </c>
      <c r="AT124" s="135" t="s">
        <v>1112</v>
      </c>
      <c r="AU124" s="157" t="s">
        <v>2179</v>
      </c>
      <c r="AV124" s="134" t="s">
        <v>1322</v>
      </c>
      <c r="AW124" s="137" t="str">
        <f>VLOOKUP($B124,'[2]HR Core - Employee Master Data '!$C:$BB,32,0)</f>
        <v>indirect</v>
      </c>
      <c r="AX124" s="135" t="s">
        <v>2168</v>
      </c>
      <c r="AY124" s="138" t="s">
        <v>2037</v>
      </c>
      <c r="AZ124" s="138">
        <v>40</v>
      </c>
      <c r="BA124" s="135"/>
      <c r="BB124" s="151"/>
      <c r="BC124" s="151"/>
      <c r="BD124" s="135"/>
      <c r="BE124" s="135"/>
      <c r="BF124" s="158">
        <v>29104240102667</v>
      </c>
      <c r="BG124" s="135"/>
      <c r="BH124" s="141"/>
      <c r="BI124" s="151"/>
      <c r="BJ124" s="135"/>
      <c r="BK124" s="158">
        <v>29104240102667</v>
      </c>
      <c r="BL124" s="135"/>
      <c r="BM124" s="135"/>
      <c r="BN124" s="135"/>
      <c r="BO124" s="135"/>
      <c r="BP124" s="158">
        <v>29104240102667</v>
      </c>
      <c r="BQ124" s="158">
        <v>29104240102667</v>
      </c>
      <c r="BR124" s="151"/>
      <c r="BS124" s="139" t="s">
        <v>1795</v>
      </c>
      <c r="BT124" s="159" t="s">
        <v>1980</v>
      </c>
      <c r="BU124" s="135"/>
      <c r="BV124" s="135" t="s">
        <v>592</v>
      </c>
      <c r="BW124" s="135"/>
      <c r="BX124" s="135"/>
      <c r="BY124" s="135"/>
      <c r="BZ124" s="135"/>
      <c r="CA124" s="142">
        <v>32</v>
      </c>
      <c r="CB124" s="135"/>
      <c r="CC124" s="135"/>
      <c r="CD124" s="135"/>
      <c r="CE124" s="135"/>
      <c r="CF124" s="135"/>
      <c r="CG124" s="135" t="s">
        <v>2040</v>
      </c>
      <c r="CH124" s="143" t="s">
        <v>533</v>
      </c>
      <c r="CJ124" s="105" t="e">
        <f>VLOOKUP($B124,'[6]Travel Dates'!$F$6:$O$111,10,0)</f>
        <v>#N/A</v>
      </c>
    </row>
    <row r="125" spans="1:88" ht="15" thickBot="1" x14ac:dyDescent="0.4">
      <c r="A125" s="106">
        <v>124</v>
      </c>
      <c r="B125" s="135" t="s">
        <v>1917</v>
      </c>
      <c r="C125" s="135" t="s">
        <v>587</v>
      </c>
      <c r="D125" s="139" t="s">
        <v>619</v>
      </c>
      <c r="E125" s="135"/>
      <c r="F125" s="139" t="s">
        <v>1959</v>
      </c>
      <c r="G125" s="132">
        <v>33344</v>
      </c>
      <c r="H125" s="151">
        <v>45047</v>
      </c>
      <c r="I125" s="133">
        <f t="shared" si="14"/>
        <v>45227</v>
      </c>
      <c r="J125" s="134" t="s">
        <v>581</v>
      </c>
      <c r="K125" s="134" t="s">
        <v>874</v>
      </c>
      <c r="L125" s="135" t="str">
        <f t="shared" si="32"/>
        <v>Ahmed.Hesham@wika.com</v>
      </c>
      <c r="M125" s="135" t="s">
        <v>1112</v>
      </c>
      <c r="N125" s="135"/>
      <c r="O125" s="135"/>
      <c r="P125" s="135"/>
      <c r="Q125" s="135"/>
      <c r="R125" s="135"/>
      <c r="S125" s="155" t="s">
        <v>2071</v>
      </c>
      <c r="T125" s="135" t="s">
        <v>2088</v>
      </c>
      <c r="U125" s="135" t="s">
        <v>2088</v>
      </c>
      <c r="V125" s="135" t="s">
        <v>2088</v>
      </c>
      <c r="W125" s="159"/>
      <c r="X125" s="130" t="str">
        <f t="shared" si="31"/>
        <v/>
      </c>
      <c r="Y125" s="135" t="s">
        <v>2088</v>
      </c>
      <c r="Z125" s="135" t="s">
        <v>2088</v>
      </c>
      <c r="AA125" s="135" t="s">
        <v>592</v>
      </c>
      <c r="AB125" s="135"/>
      <c r="AC125" s="134" t="s">
        <v>1924</v>
      </c>
      <c r="AD125" s="134" t="s">
        <v>2210</v>
      </c>
      <c r="AE125" s="109" t="s">
        <v>2100</v>
      </c>
      <c r="AF125" s="135" t="s">
        <v>594</v>
      </c>
      <c r="AG125" s="134" t="s">
        <v>2119</v>
      </c>
      <c r="AH125" s="135" t="s">
        <v>2166</v>
      </c>
      <c r="AI125" s="135" t="s">
        <v>2234</v>
      </c>
      <c r="AJ125" s="135" t="s">
        <v>2111</v>
      </c>
      <c r="AK125" s="135" t="s">
        <v>2088</v>
      </c>
      <c r="AL125" s="153" t="s">
        <v>2113</v>
      </c>
      <c r="AM125" s="135" t="s">
        <v>2115</v>
      </c>
      <c r="AN125" s="135" t="s">
        <v>2111</v>
      </c>
      <c r="AO125" s="135" t="s">
        <v>602</v>
      </c>
      <c r="AP125" s="134" t="s">
        <v>2121</v>
      </c>
      <c r="AQ125" s="134" t="s">
        <v>1533</v>
      </c>
      <c r="AR125" s="135" t="s">
        <v>2116</v>
      </c>
      <c r="AS125" s="153" t="s">
        <v>2113</v>
      </c>
      <c r="AT125" s="135" t="s">
        <v>1112</v>
      </c>
      <c r="AU125" s="157" t="s">
        <v>2231</v>
      </c>
      <c r="AV125" s="134" t="s">
        <v>1696</v>
      </c>
      <c r="AW125" s="137" t="str">
        <f>VLOOKUP($B125,'[2]HR Core - Employee Master Data '!$C:$BB,32,0)</f>
        <v>indirect</v>
      </c>
      <c r="AX125" s="135" t="s">
        <v>2168</v>
      </c>
      <c r="AY125" s="138" t="s">
        <v>2037</v>
      </c>
      <c r="AZ125" s="138">
        <v>40</v>
      </c>
      <c r="BA125" s="135"/>
      <c r="BB125" s="151"/>
      <c r="BC125" s="151"/>
      <c r="BD125" s="135"/>
      <c r="BE125" s="135"/>
      <c r="BF125" s="158">
        <v>29104161700915</v>
      </c>
      <c r="BG125" s="135"/>
      <c r="BH125" s="141"/>
      <c r="BI125" s="151"/>
      <c r="BJ125" s="135"/>
      <c r="BK125" s="158">
        <v>29104161700915</v>
      </c>
      <c r="BL125" s="135"/>
      <c r="BM125" s="135"/>
      <c r="BN125" s="135"/>
      <c r="BO125" s="135"/>
      <c r="BP125" s="158">
        <v>29104161700915</v>
      </c>
      <c r="BQ125" s="158">
        <v>29104161700915</v>
      </c>
      <c r="BR125" s="151"/>
      <c r="BS125" s="139" t="s">
        <v>1796</v>
      </c>
      <c r="BT125" s="159" t="s">
        <v>1981</v>
      </c>
      <c r="BU125" s="135"/>
      <c r="BV125" s="135" t="s">
        <v>592</v>
      </c>
      <c r="BW125" s="135"/>
      <c r="BX125" s="135"/>
      <c r="BY125" s="135"/>
      <c r="BZ125" s="135"/>
      <c r="CA125" s="142">
        <v>32</v>
      </c>
      <c r="CB125" s="135"/>
      <c r="CC125" s="135"/>
      <c r="CD125" s="135"/>
      <c r="CE125" s="135"/>
      <c r="CF125" s="135"/>
      <c r="CG125" s="135" t="s">
        <v>2040</v>
      </c>
      <c r="CH125" s="143" t="s">
        <v>533</v>
      </c>
      <c r="CJ125" s="105" t="e">
        <f>VLOOKUP($B125,'[6]Travel Dates'!$F$6:$O$111,10,0)</f>
        <v>#N/A</v>
      </c>
    </row>
    <row r="126" spans="1:88" ht="15" thickBot="1" x14ac:dyDescent="0.4">
      <c r="A126" s="106">
        <v>125</v>
      </c>
      <c r="B126" s="135" t="s">
        <v>1918</v>
      </c>
      <c r="C126" s="135" t="s">
        <v>587</v>
      </c>
      <c r="D126" s="139" t="s">
        <v>1943</v>
      </c>
      <c r="E126" s="135"/>
      <c r="F126" s="139" t="s">
        <v>1960</v>
      </c>
      <c r="G126" s="132">
        <v>35338</v>
      </c>
      <c r="H126" s="151">
        <v>45032</v>
      </c>
      <c r="I126" s="133">
        <f t="shared" si="14"/>
        <v>45212</v>
      </c>
      <c r="J126" s="134" t="s">
        <v>581</v>
      </c>
      <c r="K126" s="134" t="s">
        <v>874</v>
      </c>
      <c r="L126" s="135" t="str">
        <f t="shared" si="32"/>
        <v>Karim.Magdy@wika.com</v>
      </c>
      <c r="M126" s="135" t="s">
        <v>1112</v>
      </c>
      <c r="N126" s="135"/>
      <c r="O126" s="135"/>
      <c r="P126" s="135"/>
      <c r="Q126" s="135"/>
      <c r="R126" s="135"/>
      <c r="S126" s="155" t="s">
        <v>2072</v>
      </c>
      <c r="T126" s="135" t="s">
        <v>2088</v>
      </c>
      <c r="U126" s="135" t="s">
        <v>2088</v>
      </c>
      <c r="V126" s="135" t="s">
        <v>2088</v>
      </c>
      <c r="W126" s="159"/>
      <c r="X126" s="130" t="str">
        <f t="shared" si="31"/>
        <v/>
      </c>
      <c r="Y126" s="135" t="s">
        <v>2088</v>
      </c>
      <c r="Z126" s="135" t="s">
        <v>2088</v>
      </c>
      <c r="AA126" s="135" t="s">
        <v>2027</v>
      </c>
      <c r="AB126" s="135"/>
      <c r="AC126" s="134" t="s">
        <v>1927</v>
      </c>
      <c r="AD126" s="134" t="s">
        <v>2211</v>
      </c>
      <c r="AE126" s="108" t="s">
        <v>2101</v>
      </c>
      <c r="AF126" s="135" t="s">
        <v>594</v>
      </c>
      <c r="AG126" s="134" t="s">
        <v>2119</v>
      </c>
      <c r="AH126" s="135" t="s">
        <v>2166</v>
      </c>
      <c r="AI126" s="135" t="s">
        <v>2234</v>
      </c>
      <c r="AJ126" s="135" t="s">
        <v>2111</v>
      </c>
      <c r="AK126" s="135" t="s">
        <v>2088</v>
      </c>
      <c r="AL126" s="153" t="s">
        <v>2113</v>
      </c>
      <c r="AM126" s="135" t="s">
        <v>2115</v>
      </c>
      <c r="AN126" s="135" t="s">
        <v>2111</v>
      </c>
      <c r="AO126" s="135" t="s">
        <v>602</v>
      </c>
      <c r="AP126" s="134" t="s">
        <v>2121</v>
      </c>
      <c r="AQ126" s="134" t="s">
        <v>1533</v>
      </c>
      <c r="AR126" s="135" t="s">
        <v>2116</v>
      </c>
      <c r="AS126" s="153" t="s">
        <v>2113</v>
      </c>
      <c r="AT126" s="135" t="s">
        <v>1112</v>
      </c>
      <c r="AU126" s="157" t="s">
        <v>2230</v>
      </c>
      <c r="AV126" s="134" t="s">
        <v>1696</v>
      </c>
      <c r="AW126" s="137" t="str">
        <f>VLOOKUP($B126,'[2]HR Core - Employee Master Data '!$C:$BB,32,0)</f>
        <v>indirect</v>
      </c>
      <c r="AX126" s="135" t="s">
        <v>2168</v>
      </c>
      <c r="AY126" s="138" t="s">
        <v>2037</v>
      </c>
      <c r="AZ126" s="138">
        <v>40</v>
      </c>
      <c r="BA126" s="135"/>
      <c r="BB126" s="151"/>
      <c r="BC126" s="151"/>
      <c r="BD126" s="135"/>
      <c r="BE126" s="135"/>
      <c r="BF126" s="158">
        <v>29609308800095</v>
      </c>
      <c r="BG126" s="135"/>
      <c r="BH126" s="141"/>
      <c r="BI126" s="151"/>
      <c r="BJ126" s="135"/>
      <c r="BK126" s="158">
        <v>29609308800095</v>
      </c>
      <c r="BL126" s="135"/>
      <c r="BM126" s="135"/>
      <c r="BN126" s="135"/>
      <c r="BO126" s="135"/>
      <c r="BP126" s="158">
        <v>29609308800095</v>
      </c>
      <c r="BQ126" s="158">
        <v>29609308800095</v>
      </c>
      <c r="BR126" s="151"/>
      <c r="BS126" s="139" t="s">
        <v>1796</v>
      </c>
      <c r="BT126" s="159" t="s">
        <v>1982</v>
      </c>
      <c r="BU126" s="135"/>
      <c r="BV126" s="135" t="s">
        <v>2027</v>
      </c>
      <c r="BW126" s="135"/>
      <c r="BX126" s="135"/>
      <c r="BY126" s="135"/>
      <c r="BZ126" s="135"/>
      <c r="CA126" s="142">
        <v>27</v>
      </c>
      <c r="CB126" s="135"/>
      <c r="CC126" s="135"/>
      <c r="CD126" s="135"/>
      <c r="CE126" s="135"/>
      <c r="CF126" s="135"/>
      <c r="CG126" s="135" t="s">
        <v>2040</v>
      </c>
      <c r="CH126" s="143" t="s">
        <v>533</v>
      </c>
      <c r="CJ126" s="105" t="e">
        <f>VLOOKUP($B126,'[6]Travel Dates'!$F$6:$O$111,10,0)</f>
        <v>#N/A</v>
      </c>
    </row>
    <row r="127" spans="1:88" ht="15" thickBot="1" x14ac:dyDescent="0.4">
      <c r="A127" s="106">
        <v>126</v>
      </c>
      <c r="B127" s="135" t="s">
        <v>1919</v>
      </c>
      <c r="C127" s="135" t="s">
        <v>587</v>
      </c>
      <c r="D127" s="139" t="s">
        <v>1944</v>
      </c>
      <c r="E127" s="135"/>
      <c r="F127" s="139" t="s">
        <v>1961</v>
      </c>
      <c r="G127" s="132">
        <v>34351</v>
      </c>
      <c r="H127" s="151">
        <v>43922</v>
      </c>
      <c r="I127" s="133">
        <f t="shared" si="14"/>
        <v>44102</v>
      </c>
      <c r="J127" s="134" t="s">
        <v>581</v>
      </c>
      <c r="K127" s="134" t="s">
        <v>874</v>
      </c>
      <c r="L127" s="135" t="str">
        <f t="shared" si="32"/>
        <v>Amr.Taher@wika.com</v>
      </c>
      <c r="M127" s="135" t="s">
        <v>1112</v>
      </c>
      <c r="N127" s="135"/>
      <c r="O127" s="135"/>
      <c r="P127" s="135"/>
      <c r="Q127" s="135"/>
      <c r="R127" s="135"/>
      <c r="S127" s="155" t="s">
        <v>2073</v>
      </c>
      <c r="T127" s="135" t="s">
        <v>2088</v>
      </c>
      <c r="U127" s="135" t="s">
        <v>2088</v>
      </c>
      <c r="V127" s="135" t="s">
        <v>2088</v>
      </c>
      <c r="W127" s="159" t="s">
        <v>2005</v>
      </c>
      <c r="X127" s="130" t="str">
        <f t="shared" si="31"/>
        <v>00040760827</v>
      </c>
      <c r="Y127" s="135" t="s">
        <v>2088</v>
      </c>
      <c r="Z127" s="135" t="s">
        <v>2088</v>
      </c>
      <c r="AA127" s="135" t="s">
        <v>592</v>
      </c>
      <c r="AB127" s="135"/>
      <c r="AC127" s="134" t="s">
        <v>1925</v>
      </c>
      <c r="AD127" s="134" t="s">
        <v>2209</v>
      </c>
      <c r="AE127" s="108" t="s">
        <v>2102</v>
      </c>
      <c r="AF127" s="135" t="s">
        <v>594</v>
      </c>
      <c r="AG127" s="134" t="s">
        <v>2119</v>
      </c>
      <c r="AH127" s="135" t="s">
        <v>2166</v>
      </c>
      <c r="AI127" s="135" t="s">
        <v>2234</v>
      </c>
      <c r="AJ127" s="135" t="s">
        <v>2111</v>
      </c>
      <c r="AK127" s="135" t="s">
        <v>2088</v>
      </c>
      <c r="AL127" s="153" t="s">
        <v>2113</v>
      </c>
      <c r="AM127" s="135" t="s">
        <v>2115</v>
      </c>
      <c r="AN127" s="135" t="s">
        <v>2111</v>
      </c>
      <c r="AO127" s="135" t="s">
        <v>2232</v>
      </c>
      <c r="AP127" s="134" t="s">
        <v>2132</v>
      </c>
      <c r="AQ127" s="134" t="s">
        <v>1530</v>
      </c>
      <c r="AR127" s="135" t="s">
        <v>2116</v>
      </c>
      <c r="AS127" s="153" t="s">
        <v>2113</v>
      </c>
      <c r="AT127" s="135" t="s">
        <v>1112</v>
      </c>
      <c r="AU127" s="157" t="s">
        <v>2179</v>
      </c>
      <c r="AV127" s="134" t="s">
        <v>1322</v>
      </c>
      <c r="AW127" s="137" t="str">
        <f>VLOOKUP($B127,'[2]HR Core - Employee Master Data '!$C:$BB,32,0)</f>
        <v>indirect</v>
      </c>
      <c r="AX127" s="135" t="s">
        <v>2168</v>
      </c>
      <c r="AY127" s="138" t="s">
        <v>2037</v>
      </c>
      <c r="AZ127" s="138">
        <v>40</v>
      </c>
      <c r="BA127" s="135"/>
      <c r="BB127" s="151"/>
      <c r="BC127" s="151"/>
      <c r="BD127" s="135"/>
      <c r="BE127" s="135"/>
      <c r="BF127" s="158">
        <v>29401170300291</v>
      </c>
      <c r="BG127" s="135"/>
      <c r="BH127" s="141"/>
      <c r="BI127" s="151"/>
      <c r="BJ127" s="135"/>
      <c r="BK127" s="158">
        <v>29401170300291</v>
      </c>
      <c r="BL127" s="135"/>
      <c r="BM127" s="135"/>
      <c r="BN127" s="135"/>
      <c r="BO127" s="135"/>
      <c r="BP127" s="158">
        <v>29401170300291</v>
      </c>
      <c r="BQ127" s="158">
        <v>29401170300291</v>
      </c>
      <c r="BR127" s="151"/>
      <c r="BS127" s="139" t="s">
        <v>1796</v>
      </c>
      <c r="BT127" s="159" t="s">
        <v>1983</v>
      </c>
      <c r="BU127" s="135"/>
      <c r="BV127" s="135" t="s">
        <v>592</v>
      </c>
      <c r="BW127" s="135"/>
      <c r="BX127" s="135"/>
      <c r="BY127" s="135"/>
      <c r="BZ127" s="135"/>
      <c r="CA127" s="142">
        <v>29</v>
      </c>
      <c r="CB127" s="135"/>
      <c r="CC127" s="135"/>
      <c r="CD127" s="135"/>
      <c r="CE127" s="135"/>
      <c r="CF127" s="135"/>
      <c r="CG127" s="135" t="s">
        <v>2040</v>
      </c>
      <c r="CH127" s="143" t="s">
        <v>533</v>
      </c>
      <c r="CJ127" s="105" t="e">
        <f>VLOOKUP($B127,'[6]Travel Dates'!$F$6:$O$111,10,0)</f>
        <v>#N/A</v>
      </c>
    </row>
    <row r="128" spans="1:88" ht="15" thickBot="1" x14ac:dyDescent="0.4">
      <c r="A128" s="106">
        <v>127</v>
      </c>
      <c r="B128" s="135" t="s">
        <v>1920</v>
      </c>
      <c r="C128" s="135" t="s">
        <v>587</v>
      </c>
      <c r="D128" s="139" t="s">
        <v>1945</v>
      </c>
      <c r="E128" s="135"/>
      <c r="F128" s="139" t="s">
        <v>1962</v>
      </c>
      <c r="G128" s="132">
        <v>35842</v>
      </c>
      <c r="H128" s="151">
        <v>44743</v>
      </c>
      <c r="I128" s="133">
        <f t="shared" si="14"/>
        <v>44923</v>
      </c>
      <c r="J128" s="134" t="s">
        <v>581</v>
      </c>
      <c r="K128" s="134" t="s">
        <v>874</v>
      </c>
      <c r="L128" s="135" t="str">
        <f t="shared" si="32"/>
        <v>Osama.Sayed@wika.com</v>
      </c>
      <c r="M128" s="135" t="s">
        <v>1112</v>
      </c>
      <c r="N128" s="135"/>
      <c r="O128" s="135"/>
      <c r="P128" s="135"/>
      <c r="Q128" s="135"/>
      <c r="R128" s="135"/>
      <c r="S128" s="155" t="s">
        <v>2074</v>
      </c>
      <c r="T128" s="135" t="s">
        <v>2088</v>
      </c>
      <c r="U128" s="135" t="s">
        <v>2088</v>
      </c>
      <c r="V128" s="135" t="s">
        <v>2088</v>
      </c>
      <c r="W128" s="159" t="s">
        <v>2006</v>
      </c>
      <c r="X128" s="130" t="str">
        <f t="shared" si="31"/>
        <v>00050328737</v>
      </c>
      <c r="Y128" s="135" t="s">
        <v>2088</v>
      </c>
      <c r="Z128" s="135" t="s">
        <v>2088</v>
      </c>
      <c r="AA128" s="135" t="s">
        <v>2027</v>
      </c>
      <c r="AB128" s="135"/>
      <c r="AC128" s="134" t="s">
        <v>1924</v>
      </c>
      <c r="AD128" s="134" t="s">
        <v>2210</v>
      </c>
      <c r="AE128" s="109" t="s">
        <v>2103</v>
      </c>
      <c r="AF128" s="135" t="s">
        <v>594</v>
      </c>
      <c r="AG128" s="134" t="s">
        <v>2119</v>
      </c>
      <c r="AH128" s="135" t="s">
        <v>2166</v>
      </c>
      <c r="AI128" s="135" t="s">
        <v>2234</v>
      </c>
      <c r="AJ128" s="135" t="s">
        <v>2111</v>
      </c>
      <c r="AK128" s="135" t="s">
        <v>2088</v>
      </c>
      <c r="AL128" s="153" t="s">
        <v>2113</v>
      </c>
      <c r="AM128" s="135" t="s">
        <v>2115</v>
      </c>
      <c r="AN128" s="135" t="s">
        <v>2111</v>
      </c>
      <c r="AO128" s="135" t="s">
        <v>602</v>
      </c>
      <c r="AP128" s="134" t="s">
        <v>2121</v>
      </c>
      <c r="AQ128" s="134" t="s">
        <v>1530</v>
      </c>
      <c r="AR128" s="135" t="s">
        <v>2116</v>
      </c>
      <c r="AS128" s="153" t="s">
        <v>2113</v>
      </c>
      <c r="AT128" s="135" t="s">
        <v>1112</v>
      </c>
      <c r="AU128" s="157" t="s">
        <v>2229</v>
      </c>
      <c r="AV128" s="134" t="s">
        <v>1696</v>
      </c>
      <c r="AW128" s="137" t="str">
        <f>VLOOKUP($B128,'[2]HR Core - Employee Master Data '!$C:$BB,32,0)</f>
        <v>indirect</v>
      </c>
      <c r="AX128" s="135" t="s">
        <v>2168</v>
      </c>
      <c r="AY128" s="138" t="s">
        <v>2037</v>
      </c>
      <c r="AZ128" s="138">
        <v>40</v>
      </c>
      <c r="BA128" s="135"/>
      <c r="BB128" s="151"/>
      <c r="BC128" s="151"/>
      <c r="BD128" s="135"/>
      <c r="BE128" s="135"/>
      <c r="BF128" s="158">
        <v>29802168800736</v>
      </c>
      <c r="BG128" s="135"/>
      <c r="BH128" s="141"/>
      <c r="BI128" s="151"/>
      <c r="BJ128" s="135"/>
      <c r="BK128" s="158">
        <v>29802168800736</v>
      </c>
      <c r="BL128" s="135"/>
      <c r="BM128" s="135"/>
      <c r="BN128" s="135"/>
      <c r="BO128" s="135"/>
      <c r="BP128" s="158">
        <v>29802168800736</v>
      </c>
      <c r="BQ128" s="158">
        <v>29802168800736</v>
      </c>
      <c r="BR128" s="151"/>
      <c r="BS128" s="139" t="s">
        <v>1796</v>
      </c>
      <c r="BT128" s="159" t="s">
        <v>1984</v>
      </c>
      <c r="BU128" s="135"/>
      <c r="BV128" s="135" t="s">
        <v>2027</v>
      </c>
      <c r="BW128" s="135"/>
      <c r="BX128" s="135"/>
      <c r="BY128" s="135"/>
      <c r="BZ128" s="135"/>
      <c r="CA128" s="142">
        <v>25</v>
      </c>
      <c r="CB128" s="135"/>
      <c r="CC128" s="135"/>
      <c r="CD128" s="135"/>
      <c r="CE128" s="135"/>
      <c r="CF128" s="135"/>
      <c r="CG128" s="135" t="s">
        <v>2040</v>
      </c>
      <c r="CH128" s="143" t="s">
        <v>533</v>
      </c>
      <c r="CJ128" s="105" t="e">
        <f>VLOOKUP($B128,'[6]Travel Dates'!$F$6:$O$111,10,0)</f>
        <v>#N/A</v>
      </c>
    </row>
    <row r="129" spans="1:88" ht="15" thickBot="1" x14ac:dyDescent="0.4">
      <c r="A129" s="106">
        <v>128</v>
      </c>
      <c r="B129" s="135" t="s">
        <v>1921</v>
      </c>
      <c r="C129" s="135" t="s">
        <v>587</v>
      </c>
      <c r="D129" s="139" t="s">
        <v>619</v>
      </c>
      <c r="E129" s="135"/>
      <c r="F129" s="139" t="s">
        <v>1963</v>
      </c>
      <c r="G129" s="132">
        <v>31616</v>
      </c>
      <c r="H129" s="151">
        <v>44713</v>
      </c>
      <c r="I129" s="133">
        <f t="shared" si="14"/>
        <v>44893</v>
      </c>
      <c r="J129" s="134" t="s">
        <v>581</v>
      </c>
      <c r="K129" s="134" t="s">
        <v>874</v>
      </c>
      <c r="L129" s="135" t="str">
        <f t="shared" si="32"/>
        <v>Ahmed.Awaad@wika.com</v>
      </c>
      <c r="M129" s="135" t="s">
        <v>1112</v>
      </c>
      <c r="N129" s="135"/>
      <c r="O129" s="135"/>
      <c r="P129" s="135"/>
      <c r="Q129" s="135"/>
      <c r="R129" s="135"/>
      <c r="S129" s="155" t="s">
        <v>2075</v>
      </c>
      <c r="T129" s="135" t="s">
        <v>2088</v>
      </c>
      <c r="U129" s="135" t="s">
        <v>2088</v>
      </c>
      <c r="V129" s="135" t="s">
        <v>2088</v>
      </c>
      <c r="W129" s="159" t="s">
        <v>2007</v>
      </c>
      <c r="X129" s="130" t="str">
        <f t="shared" si="31"/>
        <v>00054669199</v>
      </c>
      <c r="Y129" s="135" t="s">
        <v>2088</v>
      </c>
      <c r="Z129" s="135" t="s">
        <v>2088</v>
      </c>
      <c r="AA129" s="135" t="s">
        <v>592</v>
      </c>
      <c r="AB129" s="135"/>
      <c r="AC129" s="134" t="s">
        <v>1930</v>
      </c>
      <c r="AD129" s="134" t="s">
        <v>2212</v>
      </c>
      <c r="AE129" s="160"/>
      <c r="AF129" s="135" t="s">
        <v>594</v>
      </c>
      <c r="AG129" s="134" t="s">
        <v>2119</v>
      </c>
      <c r="AH129" s="135" t="s">
        <v>2166</v>
      </c>
      <c r="AI129" s="135" t="s">
        <v>2234</v>
      </c>
      <c r="AJ129" s="135" t="s">
        <v>2111</v>
      </c>
      <c r="AK129" s="135" t="s">
        <v>2088</v>
      </c>
      <c r="AL129" s="153" t="s">
        <v>2113</v>
      </c>
      <c r="AM129" s="135" t="s">
        <v>2115</v>
      </c>
      <c r="AN129" s="135" t="s">
        <v>2111</v>
      </c>
      <c r="AO129" s="135" t="s">
        <v>2129</v>
      </c>
      <c r="AP129" s="134" t="s">
        <v>2129</v>
      </c>
      <c r="AQ129" s="134" t="s">
        <v>605</v>
      </c>
      <c r="AR129" s="135" t="s">
        <v>2116</v>
      </c>
      <c r="AS129" s="153" t="s">
        <v>2113</v>
      </c>
      <c r="AT129" s="135" t="s">
        <v>1112</v>
      </c>
      <c r="AU129" s="157" t="s">
        <v>2181</v>
      </c>
      <c r="AV129" s="134" t="s">
        <v>1676</v>
      </c>
      <c r="AW129" s="137" t="str">
        <f>VLOOKUP($B129,'[2]HR Core - Employee Master Data '!$C:$BB,32,0)</f>
        <v>indirect</v>
      </c>
      <c r="AX129" s="135" t="s">
        <v>2168</v>
      </c>
      <c r="AY129" s="138" t="s">
        <v>2037</v>
      </c>
      <c r="AZ129" s="138">
        <v>40</v>
      </c>
      <c r="BA129" s="135"/>
      <c r="BB129" s="151"/>
      <c r="BC129" s="151"/>
      <c r="BD129" s="135"/>
      <c r="BE129" s="135"/>
      <c r="BF129" s="158">
        <v>28607231401854</v>
      </c>
      <c r="BG129" s="135"/>
      <c r="BH129" s="141"/>
      <c r="BI129" s="151"/>
      <c r="BJ129" s="135"/>
      <c r="BK129" s="158">
        <v>28607231401854</v>
      </c>
      <c r="BL129" s="135"/>
      <c r="BM129" s="135"/>
      <c r="BN129" s="135"/>
      <c r="BO129" s="135"/>
      <c r="BP129" s="158">
        <v>28607231401854</v>
      </c>
      <c r="BQ129" s="158">
        <v>28607231401854</v>
      </c>
      <c r="BR129" s="151"/>
      <c r="BS129" s="139" t="s">
        <v>1795</v>
      </c>
      <c r="BT129" s="161" t="s">
        <v>1985</v>
      </c>
      <c r="BU129" s="135"/>
      <c r="BV129" s="135" t="s">
        <v>592</v>
      </c>
      <c r="BW129" s="135"/>
      <c r="BX129" s="135"/>
      <c r="BY129" s="135"/>
      <c r="BZ129" s="135"/>
      <c r="CA129" s="142">
        <v>37</v>
      </c>
      <c r="CB129" s="135"/>
      <c r="CC129" s="135"/>
      <c r="CD129" s="135"/>
      <c r="CE129" s="135"/>
      <c r="CF129" s="135"/>
      <c r="CG129" s="135" t="s">
        <v>2040</v>
      </c>
      <c r="CH129" s="143" t="s">
        <v>533</v>
      </c>
      <c r="CJ129" s="105" t="e">
        <f>VLOOKUP($B129,'[6]Travel Dates'!$F$6:$O$111,10,0)</f>
        <v>#N/A</v>
      </c>
    </row>
    <row r="130" spans="1:88" ht="15" thickBot="1" x14ac:dyDescent="0.4">
      <c r="A130" s="106">
        <v>129</v>
      </c>
      <c r="B130" s="135" t="s">
        <v>1922</v>
      </c>
      <c r="C130" s="135" t="s">
        <v>587</v>
      </c>
      <c r="D130" s="139" t="s">
        <v>682</v>
      </c>
      <c r="E130" s="135"/>
      <c r="F130" s="139" t="s">
        <v>1964</v>
      </c>
      <c r="G130" s="132">
        <v>30437</v>
      </c>
      <c r="H130" s="151">
        <v>44621</v>
      </c>
      <c r="I130" s="133">
        <f t="shared" ref="I130:I147" si="33">SUM(H130+180)</f>
        <v>44801</v>
      </c>
      <c r="J130" s="134" t="s">
        <v>581</v>
      </c>
      <c r="K130" s="134" t="s">
        <v>874</v>
      </c>
      <c r="L130" s="135" t="str">
        <f t="shared" si="32"/>
        <v>Omar.Hassanain@wika.com</v>
      </c>
      <c r="M130" s="135" t="s">
        <v>1112</v>
      </c>
      <c r="N130" s="135"/>
      <c r="O130" s="135"/>
      <c r="P130" s="135"/>
      <c r="Q130" s="135"/>
      <c r="R130" s="135"/>
      <c r="S130" s="155" t="s">
        <v>2076</v>
      </c>
      <c r="T130" s="135" t="s">
        <v>2088</v>
      </c>
      <c r="U130" s="135" t="s">
        <v>2088</v>
      </c>
      <c r="V130" s="135" t="s">
        <v>2088</v>
      </c>
      <c r="W130" s="159" t="s">
        <v>2008</v>
      </c>
      <c r="X130" s="130" t="str">
        <f t="shared" si="31"/>
        <v>00012467073</v>
      </c>
      <c r="Y130" s="135" t="s">
        <v>2088</v>
      </c>
      <c r="Z130" s="135" t="s">
        <v>2088</v>
      </c>
      <c r="AA130" s="135" t="s">
        <v>592</v>
      </c>
      <c r="AB130" s="135"/>
      <c r="AC130" s="134" t="s">
        <v>808</v>
      </c>
      <c r="AD130" s="134" t="s">
        <v>2188</v>
      </c>
      <c r="AE130" s="160"/>
      <c r="AF130" s="135" t="s">
        <v>594</v>
      </c>
      <c r="AG130" s="134" t="s">
        <v>2119</v>
      </c>
      <c r="AH130" s="135" t="s">
        <v>2166</v>
      </c>
      <c r="AI130" s="135" t="s">
        <v>2234</v>
      </c>
      <c r="AJ130" s="135" t="s">
        <v>2111</v>
      </c>
      <c r="AK130" s="135" t="s">
        <v>2088</v>
      </c>
      <c r="AL130" s="153" t="s">
        <v>2113</v>
      </c>
      <c r="AM130" s="135" t="s">
        <v>2115</v>
      </c>
      <c r="AN130" s="135" t="s">
        <v>2111</v>
      </c>
      <c r="AO130" s="135" t="s">
        <v>602</v>
      </c>
      <c r="AP130" s="134" t="s">
        <v>2121</v>
      </c>
      <c r="AQ130" s="134" t="s">
        <v>2133</v>
      </c>
      <c r="AR130" s="135" t="s">
        <v>2116</v>
      </c>
      <c r="AS130" s="153" t="s">
        <v>2113</v>
      </c>
      <c r="AT130" s="135" t="s">
        <v>1112</v>
      </c>
      <c r="AU130" s="157" t="s">
        <v>2228</v>
      </c>
      <c r="AV130" s="134" t="s">
        <v>1696</v>
      </c>
      <c r="AW130" s="137" t="str">
        <f>VLOOKUP($B130,'[2]HR Core - Employee Master Data '!$C:$BB,32,0)</f>
        <v>indirect</v>
      </c>
      <c r="AX130" s="135" t="s">
        <v>2168</v>
      </c>
      <c r="AY130" s="138" t="s">
        <v>2037</v>
      </c>
      <c r="AZ130" s="138">
        <v>40</v>
      </c>
      <c r="BA130" s="135"/>
      <c r="BB130" s="151"/>
      <c r="BC130" s="151"/>
      <c r="BD130" s="135"/>
      <c r="BE130" s="135"/>
      <c r="BF130" s="158">
        <v>28305010103313</v>
      </c>
      <c r="BG130" s="135"/>
      <c r="BH130" s="141"/>
      <c r="BI130" s="151"/>
      <c r="BJ130" s="135"/>
      <c r="BK130" s="158">
        <v>28305010103313</v>
      </c>
      <c r="BL130" s="135"/>
      <c r="BM130" s="135"/>
      <c r="BN130" s="135"/>
      <c r="BO130" s="135"/>
      <c r="BP130" s="158">
        <v>28305010103313</v>
      </c>
      <c r="BQ130" s="158">
        <v>28305010103313</v>
      </c>
      <c r="BR130" s="151"/>
      <c r="BS130" s="139" t="s">
        <v>1795</v>
      </c>
      <c r="BT130" s="161" t="s">
        <v>1986</v>
      </c>
      <c r="BU130" s="135"/>
      <c r="BV130" s="135" t="s">
        <v>592</v>
      </c>
      <c r="BW130" s="135"/>
      <c r="BX130" s="135"/>
      <c r="BY130" s="135"/>
      <c r="BZ130" s="135"/>
      <c r="CA130" s="142">
        <v>40</v>
      </c>
      <c r="CB130" s="135"/>
      <c r="CC130" s="135"/>
      <c r="CD130" s="135"/>
      <c r="CE130" s="135"/>
      <c r="CF130" s="135"/>
      <c r="CG130" s="135" t="s">
        <v>2040</v>
      </c>
      <c r="CH130" s="143" t="s">
        <v>533</v>
      </c>
      <c r="CJ130" s="105" t="e">
        <f>VLOOKUP($B130,'[6]Travel Dates'!$F$6:$O$111,10,0)</f>
        <v>#N/A</v>
      </c>
    </row>
    <row r="131" spans="1:88" ht="29.5" thickBot="1" x14ac:dyDescent="0.4">
      <c r="A131" s="106">
        <v>131</v>
      </c>
      <c r="B131" s="135" t="s">
        <v>1923</v>
      </c>
      <c r="C131" s="135" t="s">
        <v>587</v>
      </c>
      <c r="D131" s="139" t="s">
        <v>1940</v>
      </c>
      <c r="E131" s="135"/>
      <c r="F131" s="139" t="s">
        <v>1965</v>
      </c>
      <c r="G131" s="132">
        <v>31661</v>
      </c>
      <c r="H131" s="151">
        <v>44462</v>
      </c>
      <c r="I131" s="133">
        <f t="shared" si="33"/>
        <v>44642</v>
      </c>
      <c r="J131" s="134" t="s">
        <v>581</v>
      </c>
      <c r="K131" s="134" t="s">
        <v>874</v>
      </c>
      <c r="L131" s="135" t="str">
        <f t="shared" si="32"/>
        <v>Mohamed.Abdelrazek@wika.com</v>
      </c>
      <c r="M131" s="135" t="s">
        <v>1112</v>
      </c>
      <c r="N131" s="135"/>
      <c r="O131" s="135"/>
      <c r="P131" s="135"/>
      <c r="Q131" s="135"/>
      <c r="R131" s="135"/>
      <c r="S131" s="155"/>
      <c r="T131" s="135" t="s">
        <v>2088</v>
      </c>
      <c r="U131" s="135" t="s">
        <v>2088</v>
      </c>
      <c r="V131" s="135" t="s">
        <v>2088</v>
      </c>
      <c r="W131" s="159" t="s">
        <v>2009</v>
      </c>
      <c r="X131" s="130" t="str">
        <f t="shared" si="31"/>
        <v>00041283046</v>
      </c>
      <c r="Y131" s="135" t="s">
        <v>2088</v>
      </c>
      <c r="Z131" s="135" t="s">
        <v>2088</v>
      </c>
      <c r="AA131" s="135" t="s">
        <v>592</v>
      </c>
      <c r="AB131" s="135"/>
      <c r="AC131" s="134" t="s">
        <v>1924</v>
      </c>
      <c r="AD131" s="134" t="s">
        <v>2210</v>
      </c>
      <c r="AE131" s="108" t="s">
        <v>2104</v>
      </c>
      <c r="AF131" s="135" t="s">
        <v>594</v>
      </c>
      <c r="AG131" s="134" t="s">
        <v>2119</v>
      </c>
      <c r="AH131" s="135" t="s">
        <v>2166</v>
      </c>
      <c r="AI131" s="135" t="s">
        <v>2234</v>
      </c>
      <c r="AJ131" s="135" t="s">
        <v>2111</v>
      </c>
      <c r="AK131" s="135" t="s">
        <v>2088</v>
      </c>
      <c r="AL131" s="153" t="s">
        <v>2113</v>
      </c>
      <c r="AM131" s="135" t="s">
        <v>2115</v>
      </c>
      <c r="AN131" s="135" t="s">
        <v>2111</v>
      </c>
      <c r="AO131" s="135" t="s">
        <v>602</v>
      </c>
      <c r="AP131" s="134" t="s">
        <v>2121</v>
      </c>
      <c r="AQ131" s="134" t="s">
        <v>1530</v>
      </c>
      <c r="AR131" s="135" t="s">
        <v>2116</v>
      </c>
      <c r="AS131" s="153" t="s">
        <v>2113</v>
      </c>
      <c r="AT131" s="135" t="s">
        <v>1112</v>
      </c>
      <c r="AU131" s="157" t="s">
        <v>2227</v>
      </c>
      <c r="AV131" s="134" t="s">
        <v>1696</v>
      </c>
      <c r="AW131" s="137" t="str">
        <f>VLOOKUP($B131,'[2]HR Core - Employee Master Data '!$C:$BB,32,0)</f>
        <v>indirect</v>
      </c>
      <c r="AX131" s="135" t="s">
        <v>2168</v>
      </c>
      <c r="AY131" s="138" t="s">
        <v>2037</v>
      </c>
      <c r="AZ131" s="138">
        <v>40</v>
      </c>
      <c r="BA131" s="135"/>
      <c r="BB131" s="151"/>
      <c r="BC131" s="151"/>
      <c r="BD131" s="135"/>
      <c r="BE131" s="135"/>
      <c r="BF131" s="158">
        <v>28609062104015</v>
      </c>
      <c r="BG131" s="135"/>
      <c r="BH131" s="141"/>
      <c r="BI131" s="151"/>
      <c r="BJ131" s="135"/>
      <c r="BK131" s="158">
        <v>28609062104015</v>
      </c>
      <c r="BL131" s="135"/>
      <c r="BM131" s="135"/>
      <c r="BN131" s="135"/>
      <c r="BO131" s="135"/>
      <c r="BP131" s="158">
        <v>28609062104015</v>
      </c>
      <c r="BQ131" s="158">
        <v>28609062104015</v>
      </c>
      <c r="BR131" s="151"/>
      <c r="BS131" s="139" t="s">
        <v>1795</v>
      </c>
      <c r="BT131" s="159" t="s">
        <v>1987</v>
      </c>
      <c r="BU131" s="135"/>
      <c r="BV131" s="135" t="s">
        <v>592</v>
      </c>
      <c r="BW131" s="135"/>
      <c r="BX131" s="135"/>
      <c r="BY131" s="135"/>
      <c r="BZ131" s="135"/>
      <c r="CA131" s="142">
        <v>37</v>
      </c>
      <c r="CB131" s="135"/>
      <c r="CC131" s="135"/>
      <c r="CD131" s="135"/>
      <c r="CE131" s="135"/>
      <c r="CF131" s="135"/>
      <c r="CG131" s="135" t="s">
        <v>2040</v>
      </c>
      <c r="CH131" s="143" t="s">
        <v>533</v>
      </c>
      <c r="CJ131" s="105" t="e">
        <f>VLOOKUP($B131,'[6]Travel Dates'!$F$6:$O$111,10,0)</f>
        <v>#N/A</v>
      </c>
    </row>
    <row r="132" spans="1:88" ht="15" thickBot="1" x14ac:dyDescent="0.4">
      <c r="A132" s="106">
        <v>132</v>
      </c>
      <c r="B132" s="135" t="s">
        <v>1924</v>
      </c>
      <c r="C132" s="135" t="s">
        <v>587</v>
      </c>
      <c r="D132" s="139" t="s">
        <v>1944</v>
      </c>
      <c r="E132" s="135"/>
      <c r="F132" s="139" t="s">
        <v>1966</v>
      </c>
      <c r="G132" s="132">
        <v>27181</v>
      </c>
      <c r="H132" s="151">
        <v>40179</v>
      </c>
      <c r="I132" s="133">
        <f t="shared" si="33"/>
        <v>40359</v>
      </c>
      <c r="J132" s="134" t="s">
        <v>581</v>
      </c>
      <c r="K132" s="134" t="s">
        <v>874</v>
      </c>
      <c r="L132" s="135" t="str">
        <f t="shared" si="32"/>
        <v>Amr.Osman@wika.com</v>
      </c>
      <c r="M132" s="135" t="s">
        <v>1112</v>
      </c>
      <c r="N132" s="135"/>
      <c r="O132" s="135"/>
      <c r="P132" s="135"/>
      <c r="Q132" s="135"/>
      <c r="R132" s="135"/>
      <c r="S132" s="155" t="s">
        <v>2077</v>
      </c>
      <c r="T132" s="135" t="s">
        <v>2088</v>
      </c>
      <c r="U132" s="135" t="s">
        <v>2088</v>
      </c>
      <c r="V132" s="135" t="s">
        <v>2088</v>
      </c>
      <c r="W132" s="159" t="s">
        <v>2010</v>
      </c>
      <c r="X132" s="130" t="str">
        <f t="shared" si="31"/>
        <v>00011393556</v>
      </c>
      <c r="Y132" s="135" t="s">
        <v>2088</v>
      </c>
      <c r="Z132" s="135" t="s">
        <v>2088</v>
      </c>
      <c r="AA132" s="135" t="s">
        <v>592</v>
      </c>
      <c r="AB132" s="135"/>
      <c r="AC132" s="134" t="s">
        <v>785</v>
      </c>
      <c r="AD132" s="134" t="s">
        <v>2187</v>
      </c>
      <c r="AE132" s="109" t="s">
        <v>2105</v>
      </c>
      <c r="AF132" s="135" t="s">
        <v>594</v>
      </c>
      <c r="AG132" s="134" t="s">
        <v>2119</v>
      </c>
      <c r="AH132" s="135" t="s">
        <v>2166</v>
      </c>
      <c r="AI132" s="135" t="s">
        <v>2234</v>
      </c>
      <c r="AJ132" s="135" t="s">
        <v>2111</v>
      </c>
      <c r="AK132" s="135" t="s">
        <v>2088</v>
      </c>
      <c r="AL132" s="153" t="s">
        <v>2113</v>
      </c>
      <c r="AM132" s="135" t="s">
        <v>2115</v>
      </c>
      <c r="AN132" s="135" t="s">
        <v>2111</v>
      </c>
      <c r="AO132" s="135" t="s">
        <v>602</v>
      </c>
      <c r="AP132" s="134" t="s">
        <v>2121</v>
      </c>
      <c r="AQ132" s="134" t="s">
        <v>1531</v>
      </c>
      <c r="AR132" s="135" t="s">
        <v>2116</v>
      </c>
      <c r="AS132" s="153" t="s">
        <v>2113</v>
      </c>
      <c r="AT132" s="135" t="s">
        <v>1112</v>
      </c>
      <c r="AU132" s="157" t="s">
        <v>2226</v>
      </c>
      <c r="AV132" s="134" t="s">
        <v>1696</v>
      </c>
      <c r="AW132" s="137" t="str">
        <f>VLOOKUP($B132,'[2]HR Core - Employee Master Data '!$C:$BB,32,0)</f>
        <v>indirect</v>
      </c>
      <c r="AX132" s="135" t="s">
        <v>2168</v>
      </c>
      <c r="AY132" s="138" t="s">
        <v>2037</v>
      </c>
      <c r="AZ132" s="138">
        <v>40</v>
      </c>
      <c r="BA132" s="135"/>
      <c r="BB132" s="151"/>
      <c r="BC132" s="151"/>
      <c r="BD132" s="135"/>
      <c r="BE132" s="135"/>
      <c r="BF132" s="158">
        <v>27401060103778</v>
      </c>
      <c r="BG132" s="135"/>
      <c r="BH132" s="141"/>
      <c r="BI132" s="151"/>
      <c r="BJ132" s="135"/>
      <c r="BK132" s="158">
        <v>27401060103778</v>
      </c>
      <c r="BL132" s="135"/>
      <c r="BM132" s="135"/>
      <c r="BN132" s="135"/>
      <c r="BO132" s="135"/>
      <c r="BP132" s="158">
        <v>27401060103778</v>
      </c>
      <c r="BQ132" s="158">
        <v>27401060103778</v>
      </c>
      <c r="BR132" s="151"/>
      <c r="BS132" s="139" t="s">
        <v>1795</v>
      </c>
      <c r="BT132" s="159" t="s">
        <v>1988</v>
      </c>
      <c r="BU132" s="135"/>
      <c r="BV132" s="135" t="s">
        <v>592</v>
      </c>
      <c r="BW132" s="135"/>
      <c r="BX132" s="135"/>
      <c r="BY132" s="135"/>
      <c r="BZ132" s="135"/>
      <c r="CA132" s="142">
        <v>49</v>
      </c>
      <c r="CB132" s="135"/>
      <c r="CC132" s="135"/>
      <c r="CD132" s="135"/>
      <c r="CE132" s="135"/>
      <c r="CF132" s="135"/>
      <c r="CG132" s="135" t="s">
        <v>2040</v>
      </c>
      <c r="CH132" s="143" t="s">
        <v>533</v>
      </c>
      <c r="CJ132" s="105" t="e">
        <f>VLOOKUP($B132,'[6]Travel Dates'!$F$6:$O$111,10,0)</f>
        <v>#N/A</v>
      </c>
    </row>
    <row r="133" spans="1:88" ht="15" thickBot="1" x14ac:dyDescent="0.4">
      <c r="A133" s="106">
        <v>133</v>
      </c>
      <c r="B133" s="135" t="s">
        <v>1925</v>
      </c>
      <c r="C133" s="135" t="s">
        <v>587</v>
      </c>
      <c r="D133" s="139" t="s">
        <v>619</v>
      </c>
      <c r="E133" s="135"/>
      <c r="F133" s="139" t="s">
        <v>1967</v>
      </c>
      <c r="G133" s="132">
        <v>31048</v>
      </c>
      <c r="H133" s="151">
        <v>40179</v>
      </c>
      <c r="I133" s="133">
        <f t="shared" si="33"/>
        <v>40359</v>
      </c>
      <c r="J133" s="134" t="s">
        <v>581</v>
      </c>
      <c r="K133" s="134" t="s">
        <v>874</v>
      </c>
      <c r="L133" s="135" t="str">
        <f t="shared" si="32"/>
        <v>Ahmed.Mahgoub@wika.com</v>
      </c>
      <c r="M133" s="135" t="s">
        <v>1112</v>
      </c>
      <c r="N133" s="135"/>
      <c r="O133" s="135"/>
      <c r="P133" s="135"/>
      <c r="Q133" s="135"/>
      <c r="R133" s="135"/>
      <c r="S133" s="155" t="s">
        <v>2078</v>
      </c>
      <c r="T133" s="135" t="s">
        <v>2088</v>
      </c>
      <c r="U133" s="135" t="s">
        <v>2088</v>
      </c>
      <c r="V133" s="135" t="s">
        <v>2088</v>
      </c>
      <c r="W133" s="159" t="s">
        <v>2011</v>
      </c>
      <c r="X133" s="130" t="str">
        <f t="shared" si="31"/>
        <v>00009206072</v>
      </c>
      <c r="Y133" s="135" t="s">
        <v>2088</v>
      </c>
      <c r="Z133" s="135" t="s">
        <v>2088</v>
      </c>
      <c r="AA133" s="135" t="s">
        <v>2027</v>
      </c>
      <c r="AB133" s="135"/>
      <c r="AC133" s="134" t="s">
        <v>787</v>
      </c>
      <c r="AD133" s="134" t="s">
        <v>2194</v>
      </c>
      <c r="AE133" s="108" t="s">
        <v>2106</v>
      </c>
      <c r="AF133" s="135" t="s">
        <v>594</v>
      </c>
      <c r="AG133" s="134" t="s">
        <v>2119</v>
      </c>
      <c r="AH133" s="135" t="s">
        <v>2166</v>
      </c>
      <c r="AI133" s="135" t="s">
        <v>2234</v>
      </c>
      <c r="AJ133" s="135" t="s">
        <v>2111</v>
      </c>
      <c r="AK133" s="135" t="s">
        <v>2088</v>
      </c>
      <c r="AL133" s="153" t="s">
        <v>2113</v>
      </c>
      <c r="AM133" s="135" t="s">
        <v>2115</v>
      </c>
      <c r="AN133" s="135" t="s">
        <v>2111</v>
      </c>
      <c r="AO133" s="135" t="s">
        <v>2232</v>
      </c>
      <c r="AP133" s="134" t="s">
        <v>2132</v>
      </c>
      <c r="AQ133" s="134" t="s">
        <v>1531</v>
      </c>
      <c r="AR133" s="135" t="s">
        <v>2116</v>
      </c>
      <c r="AS133" s="153" t="s">
        <v>2113</v>
      </c>
      <c r="AT133" s="135" t="s">
        <v>1112</v>
      </c>
      <c r="AU133" s="157" t="s">
        <v>2179</v>
      </c>
      <c r="AV133" s="134" t="s">
        <v>570</v>
      </c>
      <c r="AW133" s="137" t="str">
        <f>VLOOKUP($B133,'[2]HR Core - Employee Master Data '!$C:$BB,32,0)</f>
        <v>indirect</v>
      </c>
      <c r="AX133" s="135" t="s">
        <v>2168</v>
      </c>
      <c r="AY133" s="138" t="s">
        <v>2037</v>
      </c>
      <c r="AZ133" s="138">
        <v>40</v>
      </c>
      <c r="BA133" s="135"/>
      <c r="BB133" s="151"/>
      <c r="BC133" s="151"/>
      <c r="BD133" s="135"/>
      <c r="BE133" s="135"/>
      <c r="BF133" s="158">
        <v>28501010111191</v>
      </c>
      <c r="BG133" s="135"/>
      <c r="BH133" s="141"/>
      <c r="BI133" s="151"/>
      <c r="BJ133" s="135"/>
      <c r="BK133" s="158">
        <v>28501010111191</v>
      </c>
      <c r="BL133" s="135"/>
      <c r="BM133" s="135"/>
      <c r="BN133" s="135"/>
      <c r="BO133" s="135"/>
      <c r="BP133" s="158">
        <v>28501010111191</v>
      </c>
      <c r="BQ133" s="158">
        <v>28501010111191</v>
      </c>
      <c r="BR133" s="151"/>
      <c r="BS133" s="139" t="s">
        <v>1796</v>
      </c>
      <c r="BT133" s="159" t="s">
        <v>1989</v>
      </c>
      <c r="BU133" s="135"/>
      <c r="BV133" s="135" t="s">
        <v>2027</v>
      </c>
      <c r="BW133" s="135"/>
      <c r="BX133" s="135"/>
      <c r="BY133" s="135"/>
      <c r="BZ133" s="135"/>
      <c r="CA133" s="142">
        <v>38</v>
      </c>
      <c r="CB133" s="135"/>
      <c r="CC133" s="135"/>
      <c r="CD133" s="135"/>
      <c r="CE133" s="135"/>
      <c r="CF133" s="135"/>
      <c r="CG133" s="135" t="s">
        <v>2040</v>
      </c>
      <c r="CH133" s="143" t="s">
        <v>533</v>
      </c>
      <c r="CJ133" s="105" t="e">
        <f>VLOOKUP($B133,'[6]Travel Dates'!$F$6:$O$111,10,0)</f>
        <v>#N/A</v>
      </c>
    </row>
    <row r="134" spans="1:88" ht="16" thickBot="1" x14ac:dyDescent="0.4">
      <c r="A134" s="106">
        <v>134</v>
      </c>
      <c r="B134" s="135" t="s">
        <v>1926</v>
      </c>
      <c r="C134" s="135" t="s">
        <v>587</v>
      </c>
      <c r="D134" s="139" t="s">
        <v>619</v>
      </c>
      <c r="E134" s="135"/>
      <c r="F134" s="139" t="s">
        <v>1968</v>
      </c>
      <c r="G134" s="132">
        <v>31048</v>
      </c>
      <c r="H134" s="151">
        <v>42983</v>
      </c>
      <c r="I134" s="133">
        <f t="shared" si="33"/>
        <v>43163</v>
      </c>
      <c r="J134" s="134" t="s">
        <v>581</v>
      </c>
      <c r="K134" s="134" t="s">
        <v>874</v>
      </c>
      <c r="L134" s="135" t="str">
        <f t="shared" si="32"/>
        <v>Ahmed.Farag@wika.com</v>
      </c>
      <c r="M134" s="135" t="s">
        <v>1112</v>
      </c>
      <c r="N134" s="135"/>
      <c r="O134" s="135"/>
      <c r="P134" s="135"/>
      <c r="Q134" s="135"/>
      <c r="R134" s="135"/>
      <c r="S134" s="162"/>
      <c r="T134" s="135" t="s">
        <v>2088</v>
      </c>
      <c r="U134" s="135" t="s">
        <v>2088</v>
      </c>
      <c r="V134" s="135" t="s">
        <v>2088</v>
      </c>
      <c r="W134" s="159" t="s">
        <v>2012</v>
      </c>
      <c r="X134" s="130" t="str">
        <f t="shared" si="31"/>
        <v>00008488872</v>
      </c>
      <c r="Y134" s="135" t="s">
        <v>2088</v>
      </c>
      <c r="Z134" s="135" t="s">
        <v>2088</v>
      </c>
      <c r="AA134" s="135" t="s">
        <v>2027</v>
      </c>
      <c r="AB134" s="135"/>
      <c r="AC134" s="134" t="s">
        <v>1939</v>
      </c>
      <c r="AD134" s="134" t="s">
        <v>2199</v>
      </c>
      <c r="AE134" s="163"/>
      <c r="AF134" s="135" t="s">
        <v>594</v>
      </c>
      <c r="AG134" s="134" t="s">
        <v>2119</v>
      </c>
      <c r="AH134" s="135" t="s">
        <v>2166</v>
      </c>
      <c r="AI134" s="135" t="s">
        <v>2234</v>
      </c>
      <c r="AJ134" s="135" t="s">
        <v>2111</v>
      </c>
      <c r="AK134" s="135" t="s">
        <v>2088</v>
      </c>
      <c r="AL134" s="153" t="s">
        <v>2113</v>
      </c>
      <c r="AM134" s="135" t="s">
        <v>2115</v>
      </c>
      <c r="AN134" s="135" t="s">
        <v>2111</v>
      </c>
      <c r="AO134" s="135" t="s">
        <v>602</v>
      </c>
      <c r="AP134" s="134" t="s">
        <v>2121</v>
      </c>
      <c r="AQ134" s="134" t="s">
        <v>1531</v>
      </c>
      <c r="AR134" s="135" t="s">
        <v>2116</v>
      </c>
      <c r="AS134" s="153" t="s">
        <v>2113</v>
      </c>
      <c r="AT134" s="135" t="s">
        <v>1112</v>
      </c>
      <c r="AU134" s="157" t="s">
        <v>2225</v>
      </c>
      <c r="AV134" s="134" t="s">
        <v>1696</v>
      </c>
      <c r="AW134" s="137" t="str">
        <f>VLOOKUP($B134,'[2]HR Core - Employee Master Data '!$C:$BB,32,0)</f>
        <v>indirect</v>
      </c>
      <c r="AX134" s="135" t="s">
        <v>2168</v>
      </c>
      <c r="AY134" s="138" t="s">
        <v>2037</v>
      </c>
      <c r="AZ134" s="138">
        <v>40</v>
      </c>
      <c r="BA134" s="135"/>
      <c r="BB134" s="151"/>
      <c r="BC134" s="151"/>
      <c r="BD134" s="135"/>
      <c r="BE134" s="135"/>
      <c r="BF134" s="158">
        <v>28501010302476</v>
      </c>
      <c r="BG134" s="135"/>
      <c r="BH134" s="141"/>
      <c r="BI134" s="151"/>
      <c r="BJ134" s="135"/>
      <c r="BK134" s="158">
        <v>28501010302476</v>
      </c>
      <c r="BL134" s="135"/>
      <c r="BM134" s="135"/>
      <c r="BN134" s="135"/>
      <c r="BO134" s="135"/>
      <c r="BP134" s="158">
        <v>28501010302476</v>
      </c>
      <c r="BQ134" s="158">
        <v>28501010302476</v>
      </c>
      <c r="BR134" s="151"/>
      <c r="BS134" s="139" t="s">
        <v>1796</v>
      </c>
      <c r="BT134" s="159" t="s">
        <v>1990</v>
      </c>
      <c r="BU134" s="135"/>
      <c r="BV134" s="135" t="s">
        <v>2027</v>
      </c>
      <c r="BW134" s="135"/>
      <c r="BX134" s="135"/>
      <c r="BY134" s="135"/>
      <c r="BZ134" s="135"/>
      <c r="CA134" s="142">
        <v>38</v>
      </c>
      <c r="CB134" s="135"/>
      <c r="CC134" s="135"/>
      <c r="CD134" s="135"/>
      <c r="CE134" s="135"/>
      <c r="CF134" s="135"/>
      <c r="CG134" s="135" t="s">
        <v>2040</v>
      </c>
      <c r="CH134" s="143" t="s">
        <v>533</v>
      </c>
      <c r="CJ134" s="105" t="e">
        <f>VLOOKUP($B134,'[6]Travel Dates'!$F$6:$O$111,10,0)</f>
        <v>#N/A</v>
      </c>
    </row>
    <row r="135" spans="1:88" ht="15" thickBot="1" x14ac:dyDescent="0.4">
      <c r="A135" s="106">
        <v>135</v>
      </c>
      <c r="B135" s="135" t="s">
        <v>1927</v>
      </c>
      <c r="C135" s="135" t="s">
        <v>587</v>
      </c>
      <c r="D135" s="139" t="s">
        <v>1946</v>
      </c>
      <c r="E135" s="135"/>
      <c r="F135" s="139" t="s">
        <v>1969</v>
      </c>
      <c r="G135" s="132">
        <v>31113</v>
      </c>
      <c r="H135" s="151">
        <v>42401</v>
      </c>
      <c r="I135" s="133">
        <f t="shared" si="33"/>
        <v>42581</v>
      </c>
      <c r="J135" s="134" t="s">
        <v>581</v>
      </c>
      <c r="K135" s="134" t="s">
        <v>874</v>
      </c>
      <c r="L135" s="135" t="str">
        <f t="shared" si="32"/>
        <v>Shireef.Saleh@wika.com</v>
      </c>
      <c r="M135" s="135" t="s">
        <v>1112</v>
      </c>
      <c r="N135" s="135"/>
      <c r="O135" s="135"/>
      <c r="P135" s="135"/>
      <c r="Q135" s="135"/>
      <c r="R135" s="135"/>
      <c r="S135" s="155" t="s">
        <v>2079</v>
      </c>
      <c r="T135" s="135" t="s">
        <v>2088</v>
      </c>
      <c r="U135" s="135" t="s">
        <v>2088</v>
      </c>
      <c r="V135" s="135" t="s">
        <v>2088</v>
      </c>
      <c r="W135" s="159" t="s">
        <v>2013</v>
      </c>
      <c r="X135" s="130" t="str">
        <f t="shared" si="31"/>
        <v>00017313384</v>
      </c>
      <c r="Y135" s="135" t="s">
        <v>2088</v>
      </c>
      <c r="Z135" s="135" t="s">
        <v>2088</v>
      </c>
      <c r="AA135" s="135" t="s">
        <v>592</v>
      </c>
      <c r="AB135" s="135"/>
      <c r="AC135" s="134" t="s">
        <v>810</v>
      </c>
      <c r="AD135" s="134" t="s">
        <v>2189</v>
      </c>
      <c r="AE135" s="160"/>
      <c r="AF135" s="135" t="s">
        <v>594</v>
      </c>
      <c r="AG135" s="134" t="s">
        <v>2119</v>
      </c>
      <c r="AH135" s="135" t="s">
        <v>2166</v>
      </c>
      <c r="AI135" s="135" t="s">
        <v>2234</v>
      </c>
      <c r="AJ135" s="135" t="s">
        <v>2111</v>
      </c>
      <c r="AK135" s="135" t="s">
        <v>2088</v>
      </c>
      <c r="AL135" s="153" t="s">
        <v>2113</v>
      </c>
      <c r="AM135" s="135" t="s">
        <v>2115</v>
      </c>
      <c r="AN135" s="135" t="s">
        <v>2111</v>
      </c>
      <c r="AO135" s="135" t="s">
        <v>602</v>
      </c>
      <c r="AP135" s="134" t="s">
        <v>2121</v>
      </c>
      <c r="AQ135" s="134" t="s">
        <v>1531</v>
      </c>
      <c r="AR135" s="135" t="s">
        <v>2116</v>
      </c>
      <c r="AS135" s="153" t="s">
        <v>2113</v>
      </c>
      <c r="AT135" s="135" t="s">
        <v>1112</v>
      </c>
      <c r="AU135" s="157" t="s">
        <v>2224</v>
      </c>
      <c r="AV135" s="134" t="s">
        <v>1696</v>
      </c>
      <c r="AW135" s="137" t="str">
        <f>VLOOKUP($B135,'[2]HR Core - Employee Master Data '!$C:$BB,32,0)</f>
        <v>indirect</v>
      </c>
      <c r="AX135" s="135" t="s">
        <v>2168</v>
      </c>
      <c r="AY135" s="138" t="s">
        <v>2037</v>
      </c>
      <c r="AZ135" s="138">
        <v>40</v>
      </c>
      <c r="BA135" s="135"/>
      <c r="BB135" s="151"/>
      <c r="BC135" s="151"/>
      <c r="BD135" s="135"/>
      <c r="BE135" s="135"/>
      <c r="BF135" s="158">
        <v>28503070100077</v>
      </c>
      <c r="BG135" s="135"/>
      <c r="BH135" s="141"/>
      <c r="BI135" s="151"/>
      <c r="BJ135" s="135"/>
      <c r="BK135" s="158">
        <v>28503070100077</v>
      </c>
      <c r="BL135" s="135"/>
      <c r="BM135" s="135"/>
      <c r="BN135" s="135"/>
      <c r="BO135" s="135"/>
      <c r="BP135" s="158">
        <v>28503070100077</v>
      </c>
      <c r="BQ135" s="158">
        <v>28503070100077</v>
      </c>
      <c r="BR135" s="151"/>
      <c r="BS135" s="139" t="s">
        <v>1796</v>
      </c>
      <c r="BT135" s="159" t="s">
        <v>1991</v>
      </c>
      <c r="BU135" s="135"/>
      <c r="BV135" s="135" t="s">
        <v>592</v>
      </c>
      <c r="BW135" s="135"/>
      <c r="BX135" s="135"/>
      <c r="BY135" s="135"/>
      <c r="BZ135" s="135"/>
      <c r="CA135" s="142">
        <v>38</v>
      </c>
      <c r="CB135" s="135"/>
      <c r="CC135" s="135"/>
      <c r="CD135" s="135"/>
      <c r="CE135" s="135"/>
      <c r="CF135" s="135"/>
      <c r="CG135" s="135" t="s">
        <v>2040</v>
      </c>
      <c r="CH135" s="143" t="s">
        <v>533</v>
      </c>
      <c r="CJ135" s="105" t="e">
        <f>VLOOKUP($B135,'[6]Travel Dates'!$F$6:$O$111,10,0)</f>
        <v>#N/A</v>
      </c>
    </row>
    <row r="136" spans="1:88" ht="15" thickBot="1" x14ac:dyDescent="0.4">
      <c r="A136" s="106">
        <v>136</v>
      </c>
      <c r="B136" s="135" t="s">
        <v>1928</v>
      </c>
      <c r="C136" s="135" t="s">
        <v>587</v>
      </c>
      <c r="D136" s="139" t="s">
        <v>1940</v>
      </c>
      <c r="E136" s="135"/>
      <c r="F136" s="139" t="s">
        <v>1970</v>
      </c>
      <c r="G136" s="132">
        <v>32300</v>
      </c>
      <c r="H136" s="151">
        <v>42176</v>
      </c>
      <c r="I136" s="133">
        <f t="shared" si="33"/>
        <v>42356</v>
      </c>
      <c r="J136" s="134" t="s">
        <v>581</v>
      </c>
      <c r="K136" s="134" t="s">
        <v>874</v>
      </c>
      <c r="L136" s="135" t="str">
        <f t="shared" si="32"/>
        <v>Mohamed.Olwan@wika.com</v>
      </c>
      <c r="M136" s="135" t="s">
        <v>1112</v>
      </c>
      <c r="N136" s="135"/>
      <c r="O136" s="135"/>
      <c r="P136" s="135"/>
      <c r="Q136" s="135"/>
      <c r="R136" s="135"/>
      <c r="S136" s="155"/>
      <c r="T136" s="135" t="s">
        <v>2088</v>
      </c>
      <c r="U136" s="135" t="s">
        <v>2088</v>
      </c>
      <c r="V136" s="135" t="s">
        <v>2088</v>
      </c>
      <c r="W136" s="159" t="s">
        <v>2014</v>
      </c>
      <c r="X136" s="130" t="str">
        <f t="shared" si="31"/>
        <v>00024925007</v>
      </c>
      <c r="Y136" s="135" t="s">
        <v>2088</v>
      </c>
      <c r="Z136" s="135" t="s">
        <v>2088</v>
      </c>
      <c r="AA136" s="135" t="s">
        <v>2027</v>
      </c>
      <c r="AB136" s="135"/>
      <c r="AC136" s="134" t="s">
        <v>1924</v>
      </c>
      <c r="AD136" s="134" t="s">
        <v>2210</v>
      </c>
      <c r="AE136" s="160"/>
      <c r="AF136" s="135" t="s">
        <v>594</v>
      </c>
      <c r="AG136" s="134" t="s">
        <v>2119</v>
      </c>
      <c r="AH136" s="135" t="s">
        <v>2166</v>
      </c>
      <c r="AI136" s="135" t="s">
        <v>2234</v>
      </c>
      <c r="AJ136" s="135" t="s">
        <v>2111</v>
      </c>
      <c r="AK136" s="135" t="s">
        <v>2088</v>
      </c>
      <c r="AL136" s="153" t="s">
        <v>2113</v>
      </c>
      <c r="AM136" s="135" t="s">
        <v>2115</v>
      </c>
      <c r="AN136" s="135" t="s">
        <v>2111</v>
      </c>
      <c r="AO136" s="135" t="s">
        <v>602</v>
      </c>
      <c r="AP136" s="134" t="s">
        <v>2121</v>
      </c>
      <c r="AQ136" s="134" t="s">
        <v>1530</v>
      </c>
      <c r="AR136" s="135" t="s">
        <v>2116</v>
      </c>
      <c r="AS136" s="153" t="s">
        <v>2113</v>
      </c>
      <c r="AT136" s="135" t="s">
        <v>1112</v>
      </c>
      <c r="AU136" s="157" t="s">
        <v>2223</v>
      </c>
      <c r="AV136" s="134" t="s">
        <v>1696</v>
      </c>
      <c r="AW136" s="137" t="str">
        <f>VLOOKUP($B136,'[2]HR Core - Employee Master Data '!$C:$BB,32,0)</f>
        <v>indirect</v>
      </c>
      <c r="AX136" s="135" t="s">
        <v>2168</v>
      </c>
      <c r="AY136" s="138" t="s">
        <v>2037</v>
      </c>
      <c r="AZ136" s="138">
        <v>40</v>
      </c>
      <c r="BA136" s="135"/>
      <c r="BB136" s="151"/>
      <c r="BC136" s="151"/>
      <c r="BD136" s="135"/>
      <c r="BE136" s="135"/>
      <c r="BF136" s="158">
        <v>28806060104034</v>
      </c>
      <c r="BG136" s="135"/>
      <c r="BH136" s="141"/>
      <c r="BI136" s="151"/>
      <c r="BJ136" s="135"/>
      <c r="BK136" s="158">
        <v>28806060104034</v>
      </c>
      <c r="BL136" s="135"/>
      <c r="BM136" s="135"/>
      <c r="BN136" s="135"/>
      <c r="BO136" s="135"/>
      <c r="BP136" s="158">
        <v>28806060104034</v>
      </c>
      <c r="BQ136" s="158">
        <v>28806060104034</v>
      </c>
      <c r="BR136" s="151"/>
      <c r="BS136" s="139" t="s">
        <v>1796</v>
      </c>
      <c r="BT136" s="159" t="s">
        <v>1992</v>
      </c>
      <c r="BU136" s="135"/>
      <c r="BV136" s="135" t="s">
        <v>2027</v>
      </c>
      <c r="BW136" s="135"/>
      <c r="BX136" s="135"/>
      <c r="BY136" s="135"/>
      <c r="BZ136" s="135"/>
      <c r="CA136" s="142">
        <v>35</v>
      </c>
      <c r="CB136" s="135"/>
      <c r="CC136" s="135"/>
      <c r="CD136" s="135"/>
      <c r="CE136" s="135"/>
      <c r="CF136" s="135"/>
      <c r="CG136" s="135" t="s">
        <v>2040</v>
      </c>
      <c r="CH136" s="143" t="s">
        <v>533</v>
      </c>
      <c r="CJ136" s="105" t="e">
        <f>VLOOKUP($B136,'[6]Travel Dates'!$F$6:$O$111,10,0)</f>
        <v>#N/A</v>
      </c>
    </row>
    <row r="137" spans="1:88" ht="15" thickBot="1" x14ac:dyDescent="0.4">
      <c r="A137" s="106">
        <v>137</v>
      </c>
      <c r="B137" s="135" t="s">
        <v>1929</v>
      </c>
      <c r="C137" s="135" t="s">
        <v>587</v>
      </c>
      <c r="D137" s="139" t="s">
        <v>619</v>
      </c>
      <c r="E137" s="135"/>
      <c r="F137" s="139" t="s">
        <v>1971</v>
      </c>
      <c r="G137" s="132">
        <v>31050</v>
      </c>
      <c r="H137" s="151">
        <v>41760</v>
      </c>
      <c r="I137" s="133">
        <f t="shared" si="33"/>
        <v>41940</v>
      </c>
      <c r="J137" s="134" t="s">
        <v>581</v>
      </c>
      <c r="K137" s="134" t="s">
        <v>874</v>
      </c>
      <c r="L137" s="135" t="str">
        <f t="shared" si="32"/>
        <v>Ahmed.Abdel mageed@wika.com</v>
      </c>
      <c r="M137" s="135" t="s">
        <v>1112</v>
      </c>
      <c r="N137" s="135"/>
      <c r="O137" s="135"/>
      <c r="P137" s="135"/>
      <c r="Q137" s="135"/>
      <c r="R137" s="135"/>
      <c r="S137" s="155"/>
      <c r="T137" s="135" t="s">
        <v>2088</v>
      </c>
      <c r="U137" s="135" t="s">
        <v>2088</v>
      </c>
      <c r="V137" s="135" t="s">
        <v>2088</v>
      </c>
      <c r="W137" s="159" t="s">
        <v>2015</v>
      </c>
      <c r="X137" s="130" t="str">
        <f t="shared" si="31"/>
        <v>00021050819</v>
      </c>
      <c r="Y137" s="135" t="s">
        <v>2088</v>
      </c>
      <c r="Z137" s="135" t="s">
        <v>2088</v>
      </c>
      <c r="AA137" s="135" t="s">
        <v>592</v>
      </c>
      <c r="AB137" s="135"/>
      <c r="AC137" s="134" t="s">
        <v>1924</v>
      </c>
      <c r="AD137" s="134" t="s">
        <v>2210</v>
      </c>
      <c r="AE137" s="160"/>
      <c r="AF137" s="135" t="s">
        <v>594</v>
      </c>
      <c r="AG137" s="134" t="s">
        <v>2119</v>
      </c>
      <c r="AH137" s="135" t="s">
        <v>2166</v>
      </c>
      <c r="AI137" s="135" t="s">
        <v>2234</v>
      </c>
      <c r="AJ137" s="135" t="s">
        <v>2111</v>
      </c>
      <c r="AK137" s="135" t="s">
        <v>2088</v>
      </c>
      <c r="AL137" s="153" t="s">
        <v>2113</v>
      </c>
      <c r="AM137" s="135" t="s">
        <v>2115</v>
      </c>
      <c r="AN137" s="135" t="s">
        <v>2111</v>
      </c>
      <c r="AO137" s="135" t="s">
        <v>602</v>
      </c>
      <c r="AP137" s="134" t="s">
        <v>2121</v>
      </c>
      <c r="AQ137" s="134" t="s">
        <v>1530</v>
      </c>
      <c r="AR137" s="135" t="s">
        <v>2167</v>
      </c>
      <c r="AS137" s="153" t="s">
        <v>2113</v>
      </c>
      <c r="AT137" s="135" t="s">
        <v>1112</v>
      </c>
      <c r="AU137" s="157" t="s">
        <v>2222</v>
      </c>
      <c r="AV137" s="134" t="s">
        <v>1696</v>
      </c>
      <c r="AW137" s="137" t="str">
        <f>VLOOKUP($B137,'[2]HR Core - Employee Master Data '!$C:$BB,32,0)</f>
        <v>indirect</v>
      </c>
      <c r="AX137" s="135" t="s">
        <v>2168</v>
      </c>
      <c r="AY137" s="138" t="s">
        <v>2037</v>
      </c>
      <c r="AZ137" s="138">
        <v>40</v>
      </c>
      <c r="BA137" s="135"/>
      <c r="BB137" s="151"/>
      <c r="BC137" s="151"/>
      <c r="BD137" s="135"/>
      <c r="BE137" s="135"/>
      <c r="BF137" s="158">
        <v>28503010201915</v>
      </c>
      <c r="BG137" s="135"/>
      <c r="BH137" s="141"/>
      <c r="BI137" s="151"/>
      <c r="BJ137" s="135"/>
      <c r="BK137" s="158">
        <v>28503010201915</v>
      </c>
      <c r="BL137" s="135"/>
      <c r="BM137" s="135"/>
      <c r="BN137" s="135"/>
      <c r="BO137" s="135"/>
      <c r="BP137" s="158">
        <v>28503010201915</v>
      </c>
      <c r="BQ137" s="158">
        <v>28503010201915</v>
      </c>
      <c r="BR137" s="151"/>
      <c r="BS137" s="139" t="s">
        <v>1796</v>
      </c>
      <c r="BT137" s="159" t="s">
        <v>1993</v>
      </c>
      <c r="BU137" s="135"/>
      <c r="BV137" s="135" t="s">
        <v>592</v>
      </c>
      <c r="BW137" s="135"/>
      <c r="BX137" s="135"/>
      <c r="BY137" s="135"/>
      <c r="BZ137" s="135"/>
      <c r="CA137" s="142">
        <v>38</v>
      </c>
      <c r="CB137" s="135"/>
      <c r="CC137" s="135"/>
      <c r="CD137" s="135"/>
      <c r="CE137" s="135"/>
      <c r="CF137" s="135"/>
      <c r="CG137" s="135" t="s">
        <v>2040</v>
      </c>
      <c r="CH137" s="143" t="s">
        <v>533</v>
      </c>
      <c r="CJ137" s="105" t="e">
        <f>VLOOKUP($B137,'[6]Travel Dates'!$F$6:$O$111,10,0)</f>
        <v>#N/A</v>
      </c>
    </row>
    <row r="138" spans="1:88" ht="15" thickBot="1" x14ac:dyDescent="0.4">
      <c r="A138" s="106">
        <v>138</v>
      </c>
      <c r="B138" s="135" t="s">
        <v>1930</v>
      </c>
      <c r="C138" s="135" t="s">
        <v>2026</v>
      </c>
      <c r="D138" s="139" t="s">
        <v>1947</v>
      </c>
      <c r="E138" s="135"/>
      <c r="F138" s="139" t="s">
        <v>1972</v>
      </c>
      <c r="G138" s="132">
        <v>30864</v>
      </c>
      <c r="H138" s="151">
        <v>42095</v>
      </c>
      <c r="I138" s="133">
        <f t="shared" si="33"/>
        <v>42275</v>
      </c>
      <c r="J138" s="134" t="s">
        <v>581</v>
      </c>
      <c r="K138" s="134" t="s">
        <v>875</v>
      </c>
      <c r="L138" s="135" t="str">
        <f t="shared" si="32"/>
        <v>Samar.Mohsen@wika.com</v>
      </c>
      <c r="M138" s="135" t="s">
        <v>1112</v>
      </c>
      <c r="N138" s="135"/>
      <c r="O138" s="135"/>
      <c r="P138" s="135"/>
      <c r="Q138" s="135"/>
      <c r="R138" s="135"/>
      <c r="S138" s="155" t="s">
        <v>2080</v>
      </c>
      <c r="T138" s="135" t="s">
        <v>2088</v>
      </c>
      <c r="U138" s="135" t="s">
        <v>2088</v>
      </c>
      <c r="V138" s="135" t="s">
        <v>2088</v>
      </c>
      <c r="W138" s="159" t="s">
        <v>2016</v>
      </c>
      <c r="X138" s="130" t="str">
        <f t="shared" si="31"/>
        <v>00023456669</v>
      </c>
      <c r="Y138" s="135" t="s">
        <v>2088</v>
      </c>
      <c r="Z138" s="135" t="s">
        <v>2088</v>
      </c>
      <c r="AA138" s="135" t="s">
        <v>592</v>
      </c>
      <c r="AB138" s="135"/>
      <c r="AC138" s="134" t="s">
        <v>812</v>
      </c>
      <c r="AD138" s="134" t="s">
        <v>2191</v>
      </c>
      <c r="AE138" s="160"/>
      <c r="AF138" s="135" t="s">
        <v>594</v>
      </c>
      <c r="AG138" s="134" t="s">
        <v>2119</v>
      </c>
      <c r="AH138" s="135" t="s">
        <v>2166</v>
      </c>
      <c r="AI138" s="135" t="s">
        <v>2234</v>
      </c>
      <c r="AJ138" s="135" t="s">
        <v>2111</v>
      </c>
      <c r="AK138" s="135" t="s">
        <v>2088</v>
      </c>
      <c r="AL138" s="153" t="s">
        <v>2113</v>
      </c>
      <c r="AM138" s="135" t="s">
        <v>2115</v>
      </c>
      <c r="AN138" s="135" t="s">
        <v>2111</v>
      </c>
      <c r="AO138" s="135" t="s">
        <v>2129</v>
      </c>
      <c r="AP138" s="134" t="s">
        <v>2129</v>
      </c>
      <c r="AQ138" s="134" t="s">
        <v>1531</v>
      </c>
      <c r="AR138" s="135" t="s">
        <v>2116</v>
      </c>
      <c r="AS138" s="153" t="s">
        <v>2113</v>
      </c>
      <c r="AT138" s="135" t="s">
        <v>1112</v>
      </c>
      <c r="AU138" s="157" t="s">
        <v>2181</v>
      </c>
      <c r="AV138" s="134" t="s">
        <v>1690</v>
      </c>
      <c r="AW138" s="137" t="str">
        <f>VLOOKUP($B138,'[2]HR Core - Employee Master Data '!$C:$BB,32,0)</f>
        <v>indirect</v>
      </c>
      <c r="AX138" s="135" t="s">
        <v>2168</v>
      </c>
      <c r="AY138" s="138" t="s">
        <v>2037</v>
      </c>
      <c r="AZ138" s="138">
        <v>40</v>
      </c>
      <c r="BA138" s="135"/>
      <c r="BB138" s="151"/>
      <c r="BC138" s="151"/>
      <c r="BD138" s="135"/>
      <c r="BE138" s="135"/>
      <c r="BF138" s="158">
        <v>28407010112921</v>
      </c>
      <c r="BG138" s="135"/>
      <c r="BH138" s="141"/>
      <c r="BI138" s="151"/>
      <c r="BJ138" s="135"/>
      <c r="BK138" s="158">
        <v>28407010112921</v>
      </c>
      <c r="BL138" s="135"/>
      <c r="BM138" s="135"/>
      <c r="BN138" s="135"/>
      <c r="BO138" s="135"/>
      <c r="BP138" s="158">
        <v>28407010112921</v>
      </c>
      <c r="BQ138" s="158">
        <v>28407010112921</v>
      </c>
      <c r="BR138" s="151"/>
      <c r="BS138" s="139" t="s">
        <v>1795</v>
      </c>
      <c r="BT138" s="159" t="s">
        <v>1994</v>
      </c>
      <c r="BU138" s="135"/>
      <c r="BV138" s="135" t="s">
        <v>592</v>
      </c>
      <c r="BW138" s="135"/>
      <c r="BX138" s="135"/>
      <c r="BY138" s="135"/>
      <c r="BZ138" s="135"/>
      <c r="CA138" s="142">
        <v>39</v>
      </c>
      <c r="CB138" s="135"/>
      <c r="CC138" s="135"/>
      <c r="CD138" s="135"/>
      <c r="CE138" s="135"/>
      <c r="CF138" s="135"/>
      <c r="CG138" s="135" t="s">
        <v>2040</v>
      </c>
      <c r="CH138" s="143" t="s">
        <v>533</v>
      </c>
      <c r="CJ138" s="105" t="e">
        <f>VLOOKUP($B138,'[6]Travel Dates'!$F$6:$O$111,10,0)</f>
        <v>#N/A</v>
      </c>
    </row>
    <row r="139" spans="1:88" ht="15" thickBot="1" x14ac:dyDescent="0.4">
      <c r="A139" s="106">
        <v>139</v>
      </c>
      <c r="B139" s="135" t="s">
        <v>1931</v>
      </c>
      <c r="C139" s="135" t="s">
        <v>587</v>
      </c>
      <c r="D139" s="139" t="s">
        <v>1940</v>
      </c>
      <c r="E139" s="135"/>
      <c r="F139" s="139" t="s">
        <v>1973</v>
      </c>
      <c r="G139" s="132">
        <v>31923</v>
      </c>
      <c r="H139" s="151">
        <v>42248</v>
      </c>
      <c r="I139" s="133">
        <f t="shared" si="33"/>
        <v>42428</v>
      </c>
      <c r="J139" s="134" t="s">
        <v>581</v>
      </c>
      <c r="K139" s="134" t="s">
        <v>874</v>
      </c>
      <c r="L139" s="135" t="str">
        <f t="shared" si="32"/>
        <v>Mohamed.Sobeihy@wika.com</v>
      </c>
      <c r="M139" s="135" t="s">
        <v>1112</v>
      </c>
      <c r="N139" s="135"/>
      <c r="O139" s="135"/>
      <c r="P139" s="135"/>
      <c r="Q139" s="135"/>
      <c r="R139" s="135"/>
      <c r="S139" s="155" t="s">
        <v>2081</v>
      </c>
      <c r="T139" s="135" t="s">
        <v>2088</v>
      </c>
      <c r="U139" s="135" t="s">
        <v>2088</v>
      </c>
      <c r="V139" s="135" t="s">
        <v>2088</v>
      </c>
      <c r="W139" s="159" t="s">
        <v>2017</v>
      </c>
      <c r="X139" s="130" t="str">
        <f t="shared" si="31"/>
        <v>00024935568</v>
      </c>
      <c r="Y139" s="135" t="s">
        <v>2088</v>
      </c>
      <c r="Z139" s="135" t="s">
        <v>2088</v>
      </c>
      <c r="AA139" s="135" t="s">
        <v>592</v>
      </c>
      <c r="AB139" s="135"/>
      <c r="AC139" s="134" t="s">
        <v>1924</v>
      </c>
      <c r="AD139" s="134" t="s">
        <v>2210</v>
      </c>
      <c r="AE139" s="160"/>
      <c r="AF139" s="135" t="s">
        <v>594</v>
      </c>
      <c r="AG139" s="134" t="s">
        <v>2119</v>
      </c>
      <c r="AH139" s="135" t="s">
        <v>2166</v>
      </c>
      <c r="AI139" s="135" t="s">
        <v>2234</v>
      </c>
      <c r="AJ139" s="135" t="s">
        <v>2111</v>
      </c>
      <c r="AK139" s="135" t="s">
        <v>2088</v>
      </c>
      <c r="AL139" s="153" t="s">
        <v>2113</v>
      </c>
      <c r="AM139" s="135" t="s">
        <v>2115</v>
      </c>
      <c r="AN139" s="135" t="s">
        <v>2111</v>
      </c>
      <c r="AO139" s="135" t="s">
        <v>602</v>
      </c>
      <c r="AP139" s="134" t="s">
        <v>2121</v>
      </c>
      <c r="AQ139" s="134" t="s">
        <v>1530</v>
      </c>
      <c r="AR139" s="135" t="s">
        <v>2116</v>
      </c>
      <c r="AS139" s="153" t="s">
        <v>2113</v>
      </c>
      <c r="AT139" s="135" t="s">
        <v>1112</v>
      </c>
      <c r="AU139" s="157" t="s">
        <v>2180</v>
      </c>
      <c r="AV139" s="134" t="s">
        <v>1691</v>
      </c>
      <c r="AW139" s="137" t="str">
        <f>VLOOKUP($B139,'[2]HR Core - Employee Master Data '!$C:$BB,32,0)</f>
        <v>indirect</v>
      </c>
      <c r="AX139" s="135" t="s">
        <v>2168</v>
      </c>
      <c r="AY139" s="138" t="s">
        <v>2037</v>
      </c>
      <c r="AZ139" s="138">
        <v>40</v>
      </c>
      <c r="BA139" s="135"/>
      <c r="BB139" s="151"/>
      <c r="BC139" s="151"/>
      <c r="BD139" s="135"/>
      <c r="BE139" s="135"/>
      <c r="BF139" s="158">
        <v>28705260300074</v>
      </c>
      <c r="BG139" s="135"/>
      <c r="BH139" s="141"/>
      <c r="BI139" s="151"/>
      <c r="BJ139" s="135"/>
      <c r="BK139" s="158">
        <v>28705260300074</v>
      </c>
      <c r="BL139" s="135"/>
      <c r="BM139" s="135"/>
      <c r="BN139" s="135"/>
      <c r="BO139" s="135"/>
      <c r="BP139" s="158">
        <v>28705260300074</v>
      </c>
      <c r="BQ139" s="158">
        <v>28705260300074</v>
      </c>
      <c r="BR139" s="151"/>
      <c r="BS139" s="139" t="s">
        <v>1796</v>
      </c>
      <c r="BT139" s="159" t="s">
        <v>1995</v>
      </c>
      <c r="BU139" s="135"/>
      <c r="BV139" s="135" t="s">
        <v>592</v>
      </c>
      <c r="BW139" s="135"/>
      <c r="BX139" s="135"/>
      <c r="BY139" s="135"/>
      <c r="BZ139" s="135"/>
      <c r="CA139" s="142">
        <v>36</v>
      </c>
      <c r="CB139" s="135"/>
      <c r="CC139" s="135"/>
      <c r="CD139" s="135"/>
      <c r="CE139" s="135"/>
      <c r="CF139" s="135"/>
      <c r="CG139" s="135" t="s">
        <v>2040</v>
      </c>
      <c r="CH139" s="143" t="s">
        <v>533</v>
      </c>
      <c r="CJ139" s="105" t="e">
        <f>VLOOKUP($B139,'[6]Travel Dates'!$F$6:$O$111,10,0)</f>
        <v>#N/A</v>
      </c>
    </row>
    <row r="140" spans="1:88" ht="15" thickBot="1" x14ac:dyDescent="0.4">
      <c r="A140" s="106">
        <v>140</v>
      </c>
      <c r="B140" s="135" t="s">
        <v>1932</v>
      </c>
      <c r="C140" s="135" t="s">
        <v>873</v>
      </c>
      <c r="D140" s="139" t="s">
        <v>1948</v>
      </c>
      <c r="E140" s="135"/>
      <c r="F140" s="139" t="s">
        <v>1753</v>
      </c>
      <c r="G140" s="132">
        <v>31221</v>
      </c>
      <c r="H140" s="151">
        <v>42401</v>
      </c>
      <c r="I140" s="133">
        <f t="shared" si="33"/>
        <v>42581</v>
      </c>
      <c r="J140" s="134" t="s">
        <v>581</v>
      </c>
      <c r="K140" s="134" t="s">
        <v>875</v>
      </c>
      <c r="L140" s="135" t="str">
        <f t="shared" si="32"/>
        <v>Rana.Ali@wika.com</v>
      </c>
      <c r="M140" s="135" t="s">
        <v>1112</v>
      </c>
      <c r="N140" s="135"/>
      <c r="O140" s="135"/>
      <c r="P140" s="135"/>
      <c r="Q140" s="135"/>
      <c r="R140" s="135"/>
      <c r="S140" s="155" t="s">
        <v>2082</v>
      </c>
      <c r="T140" s="135" t="s">
        <v>2088</v>
      </c>
      <c r="U140" s="135" t="s">
        <v>2088</v>
      </c>
      <c r="V140" s="135" t="s">
        <v>2088</v>
      </c>
      <c r="W140" s="159" t="s">
        <v>2018</v>
      </c>
      <c r="X140" s="130" t="str">
        <f t="shared" si="31"/>
        <v>00026646531</v>
      </c>
      <c r="Y140" s="135" t="s">
        <v>2088</v>
      </c>
      <c r="Z140" s="135" t="s">
        <v>2088</v>
      </c>
      <c r="AA140" s="135" t="s">
        <v>2027</v>
      </c>
      <c r="AB140" s="135"/>
      <c r="AC140" s="134" t="s">
        <v>809</v>
      </c>
      <c r="AD140" s="134" t="s">
        <v>2197</v>
      </c>
      <c r="AE140" s="160"/>
      <c r="AF140" s="135" t="s">
        <v>594</v>
      </c>
      <c r="AG140" s="134" t="s">
        <v>2119</v>
      </c>
      <c r="AH140" s="135" t="s">
        <v>2166</v>
      </c>
      <c r="AI140" s="135" t="s">
        <v>2234</v>
      </c>
      <c r="AJ140" s="135" t="s">
        <v>2111</v>
      </c>
      <c r="AK140" s="135" t="s">
        <v>2088</v>
      </c>
      <c r="AL140" s="153" t="s">
        <v>2113</v>
      </c>
      <c r="AM140" s="135" t="s">
        <v>2115</v>
      </c>
      <c r="AN140" s="135" t="s">
        <v>2111</v>
      </c>
      <c r="AO140" s="135" t="s">
        <v>602</v>
      </c>
      <c r="AP140" s="134" t="s">
        <v>2126</v>
      </c>
      <c r="AQ140" s="134" t="s">
        <v>1531</v>
      </c>
      <c r="AR140" s="135" t="s">
        <v>2116</v>
      </c>
      <c r="AS140" s="153" t="s">
        <v>2113</v>
      </c>
      <c r="AT140" s="135" t="s">
        <v>1112</v>
      </c>
      <c r="AU140" s="157" t="s">
        <v>2178</v>
      </c>
      <c r="AV140" s="134" t="s">
        <v>1691</v>
      </c>
      <c r="AW140" s="137" t="str">
        <f>VLOOKUP($B140,'[2]HR Core - Employee Master Data '!$C:$BB,32,0)</f>
        <v>indirect</v>
      </c>
      <c r="AX140" s="135" t="s">
        <v>2168</v>
      </c>
      <c r="AY140" s="138" t="s">
        <v>2037</v>
      </c>
      <c r="AZ140" s="138">
        <v>40</v>
      </c>
      <c r="BA140" s="135"/>
      <c r="BB140" s="151"/>
      <c r="BC140" s="151"/>
      <c r="BD140" s="135"/>
      <c r="BE140" s="135"/>
      <c r="BF140" s="158">
        <v>28506230106106</v>
      </c>
      <c r="BG140" s="135"/>
      <c r="BH140" s="141"/>
      <c r="BI140" s="151"/>
      <c r="BJ140" s="135"/>
      <c r="BK140" s="158">
        <v>28506230106106</v>
      </c>
      <c r="BL140" s="135"/>
      <c r="BM140" s="135"/>
      <c r="BN140" s="135"/>
      <c r="BO140" s="135"/>
      <c r="BP140" s="158">
        <v>28506230106106</v>
      </c>
      <c r="BQ140" s="158">
        <v>28506230106106</v>
      </c>
      <c r="BR140" s="151"/>
      <c r="BS140" s="139" t="s">
        <v>1796</v>
      </c>
      <c r="BT140" s="159" t="s">
        <v>1996</v>
      </c>
      <c r="BU140" s="135"/>
      <c r="BV140" s="135" t="s">
        <v>2027</v>
      </c>
      <c r="BW140" s="135"/>
      <c r="BX140" s="135"/>
      <c r="BY140" s="135"/>
      <c r="BZ140" s="135"/>
      <c r="CA140" s="142">
        <v>38</v>
      </c>
      <c r="CB140" s="135"/>
      <c r="CC140" s="135"/>
      <c r="CD140" s="135"/>
      <c r="CE140" s="135"/>
      <c r="CF140" s="135"/>
      <c r="CG140" s="135" t="s">
        <v>2040</v>
      </c>
      <c r="CH140" s="143" t="s">
        <v>533</v>
      </c>
      <c r="CJ140" s="105" t="e">
        <f>VLOOKUP($B140,'[6]Travel Dates'!$F$6:$O$111,10,0)</f>
        <v>#N/A</v>
      </c>
    </row>
    <row r="141" spans="1:88" ht="15" thickBot="1" x14ac:dyDescent="0.4">
      <c r="A141" s="106">
        <v>141</v>
      </c>
      <c r="B141" s="135" t="s">
        <v>1933</v>
      </c>
      <c r="C141" s="135" t="s">
        <v>2026</v>
      </c>
      <c r="D141" s="139" t="s">
        <v>1949</v>
      </c>
      <c r="E141" s="135"/>
      <c r="F141" s="139" t="s">
        <v>1974</v>
      </c>
      <c r="G141" s="132">
        <v>31926</v>
      </c>
      <c r="H141" s="151">
        <v>43200</v>
      </c>
      <c r="I141" s="133">
        <f t="shared" si="33"/>
        <v>43380</v>
      </c>
      <c r="J141" s="134" t="s">
        <v>581</v>
      </c>
      <c r="K141" s="134" t="s">
        <v>875</v>
      </c>
      <c r="L141" s="135" t="str">
        <f t="shared" si="32"/>
        <v>Fayrouz.Fathy@wika.com</v>
      </c>
      <c r="M141" s="135" t="s">
        <v>1112</v>
      </c>
      <c r="N141" s="135"/>
      <c r="O141" s="135"/>
      <c r="P141" s="135"/>
      <c r="Q141" s="135"/>
      <c r="R141" s="135"/>
      <c r="S141" s="155" t="s">
        <v>2083</v>
      </c>
      <c r="T141" s="135" t="s">
        <v>2088</v>
      </c>
      <c r="U141" s="135" t="s">
        <v>2088</v>
      </c>
      <c r="V141" s="135" t="s">
        <v>2088</v>
      </c>
      <c r="W141" s="159" t="s">
        <v>2019</v>
      </c>
      <c r="X141" s="130" t="str">
        <f t="shared" si="31"/>
        <v>00030587701</v>
      </c>
      <c r="Y141" s="135" t="s">
        <v>2088</v>
      </c>
      <c r="Z141" s="135" t="s">
        <v>2088</v>
      </c>
      <c r="AA141" s="135" t="s">
        <v>592</v>
      </c>
      <c r="AB141" s="135"/>
      <c r="AC141" s="134" t="s">
        <v>1932</v>
      </c>
      <c r="AD141" s="134" t="s">
        <v>2208</v>
      </c>
      <c r="AE141" s="160"/>
      <c r="AF141" s="135" t="s">
        <v>594</v>
      </c>
      <c r="AG141" s="134" t="s">
        <v>2119</v>
      </c>
      <c r="AH141" s="135" t="s">
        <v>2166</v>
      </c>
      <c r="AI141" s="135" t="s">
        <v>2234</v>
      </c>
      <c r="AJ141" s="135" t="s">
        <v>2111</v>
      </c>
      <c r="AK141" s="135" t="s">
        <v>2088</v>
      </c>
      <c r="AL141" s="153" t="s">
        <v>2113</v>
      </c>
      <c r="AM141" s="135" t="s">
        <v>2115</v>
      </c>
      <c r="AN141" s="135" t="s">
        <v>2111</v>
      </c>
      <c r="AO141" s="135" t="s">
        <v>602</v>
      </c>
      <c r="AP141" s="134" t="s">
        <v>2126</v>
      </c>
      <c r="AQ141" s="134" t="s">
        <v>1533</v>
      </c>
      <c r="AR141" s="135" t="s">
        <v>2116</v>
      </c>
      <c r="AS141" s="153" t="s">
        <v>2113</v>
      </c>
      <c r="AT141" s="135" t="s">
        <v>1112</v>
      </c>
      <c r="AU141" s="157" t="s">
        <v>2178</v>
      </c>
      <c r="AV141" s="134" t="s">
        <v>1691</v>
      </c>
      <c r="AW141" s="137" t="str">
        <f>VLOOKUP($B141,'[2]HR Core - Employee Master Data '!$C:$BB,32,0)</f>
        <v>indirect</v>
      </c>
      <c r="AX141" s="135" t="s">
        <v>2168</v>
      </c>
      <c r="AY141" s="138" t="s">
        <v>2037</v>
      </c>
      <c r="AZ141" s="138">
        <v>40</v>
      </c>
      <c r="BA141" s="135"/>
      <c r="BB141" s="151"/>
      <c r="BC141" s="151"/>
      <c r="BD141" s="135"/>
      <c r="BE141" s="135"/>
      <c r="BF141" s="158">
        <v>28705290102625</v>
      </c>
      <c r="BG141" s="135"/>
      <c r="BH141" s="141"/>
      <c r="BI141" s="151"/>
      <c r="BJ141" s="135"/>
      <c r="BK141" s="158">
        <v>28705290102625</v>
      </c>
      <c r="BL141" s="135"/>
      <c r="BM141" s="135"/>
      <c r="BN141" s="135"/>
      <c r="BO141" s="135"/>
      <c r="BP141" s="158">
        <v>28705290102625</v>
      </c>
      <c r="BQ141" s="158">
        <v>28705290102625</v>
      </c>
      <c r="BR141" s="151"/>
      <c r="BS141" s="139" t="s">
        <v>1796</v>
      </c>
      <c r="BT141" s="159" t="s">
        <v>1997</v>
      </c>
      <c r="BU141" s="135"/>
      <c r="BV141" s="135" t="s">
        <v>592</v>
      </c>
      <c r="BW141" s="135"/>
      <c r="BX141" s="135"/>
      <c r="BY141" s="135"/>
      <c r="BZ141" s="135"/>
      <c r="CA141" s="142">
        <v>36</v>
      </c>
      <c r="CB141" s="135"/>
      <c r="CC141" s="135"/>
      <c r="CD141" s="135"/>
      <c r="CE141" s="135"/>
      <c r="CF141" s="135"/>
      <c r="CG141" s="135" t="s">
        <v>2040</v>
      </c>
      <c r="CH141" s="143" t="s">
        <v>533</v>
      </c>
      <c r="CJ141" s="105" t="e">
        <f>VLOOKUP($B141,'[6]Travel Dates'!$F$6:$O$111,10,0)</f>
        <v>#N/A</v>
      </c>
    </row>
    <row r="142" spans="1:88" ht="15" thickBot="1" x14ac:dyDescent="0.4">
      <c r="A142" s="106">
        <v>142</v>
      </c>
      <c r="B142" s="135" t="s">
        <v>1934</v>
      </c>
      <c r="C142" s="135" t="s">
        <v>2026</v>
      </c>
      <c r="D142" s="139" t="s">
        <v>1950</v>
      </c>
      <c r="E142" s="135"/>
      <c r="F142" s="139" t="s">
        <v>702</v>
      </c>
      <c r="G142" s="132">
        <v>33151</v>
      </c>
      <c r="H142" s="151">
        <v>43780</v>
      </c>
      <c r="I142" s="133">
        <f t="shared" si="33"/>
        <v>43960</v>
      </c>
      <c r="J142" s="134" t="s">
        <v>581</v>
      </c>
      <c r="K142" s="134" t="s">
        <v>875</v>
      </c>
      <c r="L142" s="135" t="str">
        <f t="shared" si="32"/>
        <v>Marine.Nabil@wika.com</v>
      </c>
      <c r="M142" s="135" t="s">
        <v>1112</v>
      </c>
      <c r="N142" s="135"/>
      <c r="O142" s="135"/>
      <c r="P142" s="135"/>
      <c r="Q142" s="135"/>
      <c r="R142" s="135"/>
      <c r="S142" s="155" t="s">
        <v>2084</v>
      </c>
      <c r="T142" s="135" t="s">
        <v>2088</v>
      </c>
      <c r="U142" s="135" t="s">
        <v>2088</v>
      </c>
      <c r="V142" s="135" t="s">
        <v>2088</v>
      </c>
      <c r="W142" s="159" t="s">
        <v>2020</v>
      </c>
      <c r="X142" s="130" t="str">
        <f t="shared" si="31"/>
        <v>00044796524</v>
      </c>
      <c r="Y142" s="135" t="s">
        <v>2088</v>
      </c>
      <c r="Z142" s="135" t="s">
        <v>2088</v>
      </c>
      <c r="AA142" s="135" t="s">
        <v>592</v>
      </c>
      <c r="AB142" s="135"/>
      <c r="AC142" s="134" t="s">
        <v>1932</v>
      </c>
      <c r="AD142" s="134" t="s">
        <v>2208</v>
      </c>
      <c r="AE142" s="108" t="s">
        <v>2107</v>
      </c>
      <c r="AF142" s="135" t="s">
        <v>594</v>
      </c>
      <c r="AG142" s="134" t="s">
        <v>2119</v>
      </c>
      <c r="AH142" s="135" t="s">
        <v>2166</v>
      </c>
      <c r="AI142" s="135" t="s">
        <v>2236</v>
      </c>
      <c r="AJ142" s="135" t="s">
        <v>2111</v>
      </c>
      <c r="AK142" s="135" t="s">
        <v>2088</v>
      </c>
      <c r="AL142" s="153" t="s">
        <v>2113</v>
      </c>
      <c r="AM142" s="135" t="s">
        <v>2115</v>
      </c>
      <c r="AN142" s="135" t="s">
        <v>2111</v>
      </c>
      <c r="AO142" s="135" t="s">
        <v>602</v>
      </c>
      <c r="AP142" s="134" t="s">
        <v>2126</v>
      </c>
      <c r="AQ142" s="134" t="s">
        <v>1533</v>
      </c>
      <c r="AR142" s="135" t="s">
        <v>2116</v>
      </c>
      <c r="AS142" s="153" t="s">
        <v>2113</v>
      </c>
      <c r="AT142" s="135" t="s">
        <v>1112</v>
      </c>
      <c r="AU142" s="157" t="s">
        <v>2178</v>
      </c>
      <c r="AV142" s="134" t="s">
        <v>1691</v>
      </c>
      <c r="AW142" s="137" t="str">
        <f>VLOOKUP($B142,'[2]HR Core - Employee Master Data '!$C:$BB,32,0)</f>
        <v>indirect</v>
      </c>
      <c r="AX142" s="135" t="s">
        <v>2168</v>
      </c>
      <c r="AY142" s="138" t="s">
        <v>2037</v>
      </c>
      <c r="AZ142" s="138">
        <v>40</v>
      </c>
      <c r="BA142" s="135"/>
      <c r="BB142" s="151"/>
      <c r="BC142" s="151"/>
      <c r="BD142" s="135"/>
      <c r="BE142" s="135"/>
      <c r="BF142" s="158">
        <v>29010050101261</v>
      </c>
      <c r="BG142" s="135"/>
      <c r="BH142" s="141"/>
      <c r="BI142" s="151"/>
      <c r="BJ142" s="135"/>
      <c r="BK142" s="158">
        <v>29010050101261</v>
      </c>
      <c r="BL142" s="135"/>
      <c r="BM142" s="135"/>
      <c r="BN142" s="135"/>
      <c r="BO142" s="135"/>
      <c r="BP142" s="158">
        <v>29010050101261</v>
      </c>
      <c r="BQ142" s="158">
        <v>29010050101261</v>
      </c>
      <c r="BR142" s="151"/>
      <c r="BS142" s="139" t="s">
        <v>1795</v>
      </c>
      <c r="BT142" s="159" t="s">
        <v>1998</v>
      </c>
      <c r="BU142" s="135"/>
      <c r="BV142" s="135" t="s">
        <v>592</v>
      </c>
      <c r="BW142" s="135"/>
      <c r="BX142" s="135"/>
      <c r="BY142" s="135"/>
      <c r="BZ142" s="135"/>
      <c r="CA142" s="142">
        <v>33</v>
      </c>
      <c r="CB142" s="135"/>
      <c r="CC142" s="135"/>
      <c r="CD142" s="135"/>
      <c r="CE142" s="135"/>
      <c r="CF142" s="135"/>
      <c r="CG142" s="135" t="s">
        <v>2040</v>
      </c>
      <c r="CH142" s="143" t="s">
        <v>533</v>
      </c>
      <c r="CJ142" s="105" t="e">
        <f>VLOOKUP($B142,'[6]Travel Dates'!$F$6:$O$111,10,0)</f>
        <v>#N/A</v>
      </c>
    </row>
    <row r="143" spans="1:88" ht="15" thickBot="1" x14ac:dyDescent="0.4">
      <c r="A143" s="106">
        <v>143</v>
      </c>
      <c r="B143" s="135" t="s">
        <v>1935</v>
      </c>
      <c r="C143" s="135" t="s">
        <v>2026</v>
      </c>
      <c r="D143" s="139" t="s">
        <v>1951</v>
      </c>
      <c r="E143" s="135"/>
      <c r="F143" s="139" t="s">
        <v>1975</v>
      </c>
      <c r="G143" s="132">
        <v>33274</v>
      </c>
      <c r="H143" s="151">
        <v>43289</v>
      </c>
      <c r="I143" s="133">
        <f t="shared" si="33"/>
        <v>43469</v>
      </c>
      <c r="J143" s="134" t="s">
        <v>581</v>
      </c>
      <c r="K143" s="134" t="s">
        <v>875</v>
      </c>
      <c r="L143" s="135" t="str">
        <f t="shared" si="32"/>
        <v>Arwa.Ibrahim@wika.com</v>
      </c>
      <c r="M143" s="135" t="s">
        <v>1112</v>
      </c>
      <c r="N143" s="135"/>
      <c r="O143" s="135"/>
      <c r="P143" s="135"/>
      <c r="Q143" s="135"/>
      <c r="R143" s="135"/>
      <c r="S143" s="155" t="s">
        <v>2085</v>
      </c>
      <c r="T143" s="135" t="s">
        <v>2088</v>
      </c>
      <c r="U143" s="135" t="s">
        <v>2088</v>
      </c>
      <c r="V143" s="135" t="s">
        <v>2088</v>
      </c>
      <c r="W143" s="159" t="s">
        <v>2021</v>
      </c>
      <c r="X143" s="130" t="str">
        <f t="shared" si="31"/>
        <v>00037960793</v>
      </c>
      <c r="Y143" s="135" t="s">
        <v>2088</v>
      </c>
      <c r="Z143" s="135" t="s">
        <v>2088</v>
      </c>
      <c r="AA143" s="135" t="s">
        <v>592</v>
      </c>
      <c r="AB143" s="135"/>
      <c r="AC143" s="134" t="s">
        <v>593</v>
      </c>
      <c r="AD143" s="134" t="s">
        <v>2193</v>
      </c>
      <c r="AE143" s="110" t="s">
        <v>2108</v>
      </c>
      <c r="AF143" s="135" t="s">
        <v>594</v>
      </c>
      <c r="AG143" s="134" t="s">
        <v>2119</v>
      </c>
      <c r="AH143" s="135" t="s">
        <v>2166</v>
      </c>
      <c r="AI143" s="135" t="s">
        <v>2234</v>
      </c>
      <c r="AJ143" s="135" t="s">
        <v>2111</v>
      </c>
      <c r="AK143" s="135" t="s">
        <v>2088</v>
      </c>
      <c r="AL143" s="153" t="s">
        <v>2113</v>
      </c>
      <c r="AM143" s="135" t="s">
        <v>2115</v>
      </c>
      <c r="AN143" s="135" t="s">
        <v>2111</v>
      </c>
      <c r="AO143" s="135" t="s">
        <v>2233</v>
      </c>
      <c r="AP143" s="134" t="s">
        <v>2220</v>
      </c>
      <c r="AQ143" s="134" t="s">
        <v>1533</v>
      </c>
      <c r="AR143" s="135" t="s">
        <v>2116</v>
      </c>
      <c r="AS143" s="153" t="s">
        <v>2113</v>
      </c>
      <c r="AT143" s="135" t="s">
        <v>1112</v>
      </c>
      <c r="AU143" s="157" t="s">
        <v>2183</v>
      </c>
      <c r="AV143" s="134" t="s">
        <v>1676</v>
      </c>
      <c r="AW143" s="137" t="str">
        <f>VLOOKUP($B143,'[2]HR Core - Employee Master Data '!$C:$BB,32,0)</f>
        <v>indirect</v>
      </c>
      <c r="AX143" s="135" t="s">
        <v>2168</v>
      </c>
      <c r="AY143" s="138" t="s">
        <v>2037</v>
      </c>
      <c r="AZ143" s="138">
        <v>40</v>
      </c>
      <c r="BA143" s="135"/>
      <c r="BB143" s="151"/>
      <c r="BC143" s="151"/>
      <c r="BD143" s="135"/>
      <c r="BE143" s="135"/>
      <c r="BF143" s="158">
        <v>29102050101564</v>
      </c>
      <c r="BG143" s="135"/>
      <c r="BH143" s="141"/>
      <c r="BI143" s="151"/>
      <c r="BJ143" s="135"/>
      <c r="BK143" s="158">
        <v>29102050101564</v>
      </c>
      <c r="BL143" s="135"/>
      <c r="BM143" s="135"/>
      <c r="BN143" s="135"/>
      <c r="BO143" s="135"/>
      <c r="BP143" s="158">
        <v>29102050101564</v>
      </c>
      <c r="BQ143" s="158">
        <v>29102050101564</v>
      </c>
      <c r="BR143" s="151"/>
      <c r="BS143" s="139" t="s">
        <v>1795</v>
      </c>
      <c r="BT143" s="159" t="s">
        <v>1999</v>
      </c>
      <c r="BU143" s="135"/>
      <c r="BV143" s="135" t="s">
        <v>592</v>
      </c>
      <c r="BW143" s="135"/>
      <c r="BX143" s="135"/>
      <c r="BY143" s="135"/>
      <c r="BZ143" s="135"/>
      <c r="CA143" s="142">
        <v>32</v>
      </c>
      <c r="CB143" s="135"/>
      <c r="CC143" s="135"/>
      <c r="CD143" s="135"/>
      <c r="CE143" s="135"/>
      <c r="CF143" s="135"/>
      <c r="CG143" s="135" t="s">
        <v>2040</v>
      </c>
      <c r="CH143" s="143" t="s">
        <v>533</v>
      </c>
      <c r="CJ143" s="105" t="e">
        <f>VLOOKUP($B143,'[6]Travel Dates'!$F$6:$O$111,10,0)</f>
        <v>#N/A</v>
      </c>
    </row>
    <row r="144" spans="1:88" ht="15" thickBot="1" x14ac:dyDescent="0.4">
      <c r="A144" s="106">
        <v>144</v>
      </c>
      <c r="B144" s="135" t="s">
        <v>1936</v>
      </c>
      <c r="C144" s="135" t="s">
        <v>587</v>
      </c>
      <c r="D144" s="139" t="s">
        <v>1952</v>
      </c>
      <c r="E144" s="135"/>
      <c r="F144" s="139" t="s">
        <v>1976</v>
      </c>
      <c r="G144" s="132">
        <v>31747</v>
      </c>
      <c r="H144" s="151">
        <v>40787</v>
      </c>
      <c r="I144" s="133">
        <f t="shared" si="33"/>
        <v>40967</v>
      </c>
      <c r="J144" s="134" t="s">
        <v>581</v>
      </c>
      <c r="K144" s="134" t="s">
        <v>874</v>
      </c>
      <c r="L144" s="135" t="str">
        <f t="shared" si="32"/>
        <v>Ayman.Rabie@wika.com</v>
      </c>
      <c r="M144" s="135" t="s">
        <v>1112</v>
      </c>
      <c r="N144" s="135"/>
      <c r="O144" s="135"/>
      <c r="P144" s="135"/>
      <c r="Q144" s="135"/>
      <c r="R144" s="135"/>
      <c r="S144" s="155" t="s">
        <v>2086</v>
      </c>
      <c r="T144" s="135" t="s">
        <v>2088</v>
      </c>
      <c r="U144" s="135" t="s">
        <v>2088</v>
      </c>
      <c r="V144" s="135" t="s">
        <v>2088</v>
      </c>
      <c r="W144" s="159" t="s">
        <v>2022</v>
      </c>
      <c r="X144" s="130" t="str">
        <f t="shared" si="31"/>
        <v>00015429598</v>
      </c>
      <c r="Y144" s="135" t="s">
        <v>2088</v>
      </c>
      <c r="Z144" s="135" t="s">
        <v>2088</v>
      </c>
      <c r="AA144" s="135" t="s">
        <v>592</v>
      </c>
      <c r="AB144" s="135"/>
      <c r="AC144" s="134" t="s">
        <v>1925</v>
      </c>
      <c r="AD144" s="134" t="s">
        <v>2209</v>
      </c>
      <c r="AE144" s="160"/>
      <c r="AF144" s="135" t="s">
        <v>594</v>
      </c>
      <c r="AG144" s="134" t="s">
        <v>2119</v>
      </c>
      <c r="AH144" s="135" t="s">
        <v>2166</v>
      </c>
      <c r="AI144" s="135" t="s">
        <v>2234</v>
      </c>
      <c r="AJ144" s="135" t="s">
        <v>2111</v>
      </c>
      <c r="AK144" s="135" t="s">
        <v>2088</v>
      </c>
      <c r="AL144" s="153" t="s">
        <v>2113</v>
      </c>
      <c r="AM144" s="135" t="s">
        <v>2115</v>
      </c>
      <c r="AN144" s="135" t="s">
        <v>2111</v>
      </c>
      <c r="AO144" s="135" t="s">
        <v>2232</v>
      </c>
      <c r="AP144" s="134" t="s">
        <v>2132</v>
      </c>
      <c r="AQ144" s="134" t="s">
        <v>2134</v>
      </c>
      <c r="AR144" s="135" t="s">
        <v>2116</v>
      </c>
      <c r="AS144" s="153" t="s">
        <v>2113</v>
      </c>
      <c r="AT144" s="135" t="s">
        <v>1112</v>
      </c>
      <c r="AU144" s="157" t="s">
        <v>2179</v>
      </c>
      <c r="AV144" s="134" t="s">
        <v>1684</v>
      </c>
      <c r="AW144" s="137" t="str">
        <f>VLOOKUP($B144,'[2]HR Core - Employee Master Data '!$C:$BB,32,0)</f>
        <v>indirect</v>
      </c>
      <c r="AX144" s="135" t="s">
        <v>2168</v>
      </c>
      <c r="AY144" s="138" t="s">
        <v>2037</v>
      </c>
      <c r="AZ144" s="138">
        <v>40</v>
      </c>
      <c r="BA144" s="135"/>
      <c r="BB144" s="151"/>
      <c r="BC144" s="151"/>
      <c r="BD144" s="135"/>
      <c r="BE144" s="135"/>
      <c r="BF144" s="158">
        <v>28612012307455</v>
      </c>
      <c r="BG144" s="135"/>
      <c r="BH144" s="141"/>
      <c r="BI144" s="151"/>
      <c r="BJ144" s="135"/>
      <c r="BK144" s="158">
        <v>28612012307455</v>
      </c>
      <c r="BL144" s="135"/>
      <c r="BM144" s="135"/>
      <c r="BN144" s="135"/>
      <c r="BO144" s="135"/>
      <c r="BP144" s="158">
        <v>28612012307455</v>
      </c>
      <c r="BQ144" s="158">
        <v>28612012307455</v>
      </c>
      <c r="BR144" s="151"/>
      <c r="BS144" s="139" t="s">
        <v>1796</v>
      </c>
      <c r="BT144" s="161" t="s">
        <v>2000</v>
      </c>
      <c r="BU144" s="135"/>
      <c r="BV144" s="135" t="s">
        <v>592</v>
      </c>
      <c r="BW144" s="135"/>
      <c r="BX144" s="135"/>
      <c r="BY144" s="135"/>
      <c r="BZ144" s="135"/>
      <c r="CA144" s="142">
        <v>37</v>
      </c>
      <c r="CB144" s="135"/>
      <c r="CC144" s="135"/>
      <c r="CD144" s="135"/>
      <c r="CE144" s="135"/>
      <c r="CF144" s="135"/>
      <c r="CG144" s="135" t="s">
        <v>2040</v>
      </c>
      <c r="CH144" s="143" t="s">
        <v>533</v>
      </c>
      <c r="CJ144" s="105" t="e">
        <f>VLOOKUP($B144,'[6]Travel Dates'!$F$6:$O$111,10,0)</f>
        <v>#N/A</v>
      </c>
    </row>
    <row r="145" spans="1:88" ht="15" thickBot="1" x14ac:dyDescent="0.4">
      <c r="A145" s="106">
        <v>145</v>
      </c>
      <c r="B145" s="135" t="s">
        <v>1937</v>
      </c>
      <c r="C145" s="135" t="s">
        <v>587</v>
      </c>
      <c r="D145" s="139" t="s">
        <v>1953</v>
      </c>
      <c r="E145" s="135"/>
      <c r="F145" s="139" t="s">
        <v>1940</v>
      </c>
      <c r="G145" s="132">
        <v>31328</v>
      </c>
      <c r="H145" s="151">
        <v>40664</v>
      </c>
      <c r="I145" s="133">
        <f t="shared" si="33"/>
        <v>40844</v>
      </c>
      <c r="J145" s="134" t="s">
        <v>581</v>
      </c>
      <c r="K145" s="134" t="s">
        <v>874</v>
      </c>
      <c r="L145" s="135" t="str">
        <f t="shared" si="32"/>
        <v>Reda.Mohamed@wika.com</v>
      </c>
      <c r="M145" s="135" t="s">
        <v>1112</v>
      </c>
      <c r="N145" s="135"/>
      <c r="O145" s="135"/>
      <c r="P145" s="135"/>
      <c r="Q145" s="135"/>
      <c r="R145" s="135"/>
      <c r="S145" s="155" t="s">
        <v>2087</v>
      </c>
      <c r="T145" s="135" t="s">
        <v>2088</v>
      </c>
      <c r="U145" s="135" t="s">
        <v>2088</v>
      </c>
      <c r="V145" s="135" t="s">
        <v>2088</v>
      </c>
      <c r="W145" s="159" t="s">
        <v>2023</v>
      </c>
      <c r="X145" s="130" t="str">
        <f t="shared" si="31"/>
        <v>00022724171</v>
      </c>
      <c r="Y145" s="135" t="s">
        <v>2088</v>
      </c>
      <c r="Z145" s="135" t="s">
        <v>2088</v>
      </c>
      <c r="AA145" s="135" t="s">
        <v>592</v>
      </c>
      <c r="AB145" s="135"/>
      <c r="AC145" s="134" t="s">
        <v>1939</v>
      </c>
      <c r="AD145" s="134" t="s">
        <v>2199</v>
      </c>
      <c r="AE145" s="160"/>
      <c r="AF145" s="135" t="s">
        <v>594</v>
      </c>
      <c r="AG145" s="134" t="s">
        <v>2119</v>
      </c>
      <c r="AH145" s="135" t="s">
        <v>2166</v>
      </c>
      <c r="AI145" s="135" t="s">
        <v>2234</v>
      </c>
      <c r="AJ145" s="135" t="s">
        <v>2111</v>
      </c>
      <c r="AK145" s="135" t="s">
        <v>2088</v>
      </c>
      <c r="AL145" s="153" t="s">
        <v>2113</v>
      </c>
      <c r="AM145" s="135" t="s">
        <v>2115</v>
      </c>
      <c r="AN145" s="135" t="s">
        <v>2111</v>
      </c>
      <c r="AO145" s="135" t="s">
        <v>2233</v>
      </c>
      <c r="AP145" s="134" t="s">
        <v>2220</v>
      </c>
      <c r="AQ145" s="134" t="s">
        <v>1534</v>
      </c>
      <c r="AR145" s="135" t="s">
        <v>2116</v>
      </c>
      <c r="AS145" s="153" t="s">
        <v>2113</v>
      </c>
      <c r="AT145" s="135" t="s">
        <v>1112</v>
      </c>
      <c r="AU145" s="157" t="s">
        <v>2183</v>
      </c>
      <c r="AV145" s="134" t="s">
        <v>1695</v>
      </c>
      <c r="AW145" s="137" t="str">
        <f>VLOOKUP($B145,'[2]HR Core - Employee Master Data '!$C:$BB,32,0)</f>
        <v>indirect</v>
      </c>
      <c r="AX145" s="135" t="s">
        <v>2168</v>
      </c>
      <c r="AY145" s="138" t="s">
        <v>2037</v>
      </c>
      <c r="AZ145" s="138">
        <v>40</v>
      </c>
      <c r="BA145" s="135"/>
      <c r="BB145" s="151"/>
      <c r="BC145" s="151"/>
      <c r="BD145" s="135"/>
      <c r="BE145" s="135"/>
      <c r="BF145" s="158">
        <v>28510082403675</v>
      </c>
      <c r="BG145" s="135"/>
      <c r="BH145" s="141"/>
      <c r="BI145" s="151"/>
      <c r="BJ145" s="135"/>
      <c r="BK145" s="158">
        <v>28510082403675</v>
      </c>
      <c r="BL145" s="135"/>
      <c r="BM145" s="135"/>
      <c r="BN145" s="135"/>
      <c r="BO145" s="135"/>
      <c r="BP145" s="158">
        <v>28510082403675</v>
      </c>
      <c r="BQ145" s="158">
        <v>28510082403675</v>
      </c>
      <c r="BR145" s="151"/>
      <c r="BS145" s="139" t="s">
        <v>1796</v>
      </c>
      <c r="BT145" s="161" t="s">
        <v>2001</v>
      </c>
      <c r="BU145" s="135"/>
      <c r="BV145" s="135" t="s">
        <v>592</v>
      </c>
      <c r="BW145" s="135"/>
      <c r="BX145" s="135"/>
      <c r="BY145" s="135"/>
      <c r="BZ145" s="135"/>
      <c r="CA145" s="142">
        <v>38</v>
      </c>
      <c r="CB145" s="135"/>
      <c r="CC145" s="135"/>
      <c r="CD145" s="135"/>
      <c r="CE145" s="135"/>
      <c r="CF145" s="135"/>
      <c r="CG145" s="135" t="s">
        <v>2040</v>
      </c>
      <c r="CH145" s="143" t="s">
        <v>533</v>
      </c>
      <c r="CJ145" s="105" t="e">
        <f>VLOOKUP($B145,'[6]Travel Dates'!$F$6:$O$111,10,0)</f>
        <v>#N/A</v>
      </c>
    </row>
    <row r="146" spans="1:88" ht="15" thickBot="1" x14ac:dyDescent="0.4">
      <c r="A146" s="106">
        <v>146</v>
      </c>
      <c r="B146" s="135" t="s">
        <v>1938</v>
      </c>
      <c r="C146" s="135" t="s">
        <v>587</v>
      </c>
      <c r="D146" s="139" t="s">
        <v>1954</v>
      </c>
      <c r="E146" s="135"/>
      <c r="F146" s="139" t="s">
        <v>1977</v>
      </c>
      <c r="G146" s="132">
        <v>31210</v>
      </c>
      <c r="H146" s="151">
        <v>40179</v>
      </c>
      <c r="I146" s="133">
        <f t="shared" si="33"/>
        <v>40359</v>
      </c>
      <c r="J146" s="134" t="s">
        <v>581</v>
      </c>
      <c r="K146" s="134" t="s">
        <v>874</v>
      </c>
      <c r="L146" s="135" t="str">
        <f t="shared" si="32"/>
        <v>Salah.Atef@wika.com</v>
      </c>
      <c r="M146" s="135" t="s">
        <v>1112</v>
      </c>
      <c r="N146" s="135"/>
      <c r="O146" s="135"/>
      <c r="P146" s="135"/>
      <c r="Q146" s="135"/>
      <c r="R146" s="135"/>
      <c r="S146" s="164"/>
      <c r="T146" s="135" t="s">
        <v>2088</v>
      </c>
      <c r="U146" s="135" t="s">
        <v>2088</v>
      </c>
      <c r="V146" s="135" t="s">
        <v>2088</v>
      </c>
      <c r="W146" s="159" t="s">
        <v>2024</v>
      </c>
      <c r="X146" s="130" t="str">
        <f t="shared" si="31"/>
        <v>00010575812</v>
      </c>
      <c r="Y146" s="135" t="s">
        <v>2088</v>
      </c>
      <c r="Z146" s="135" t="s">
        <v>2088</v>
      </c>
      <c r="AA146" s="135" t="s">
        <v>592</v>
      </c>
      <c r="AB146" s="135"/>
      <c r="AC146" s="134" t="s">
        <v>1930</v>
      </c>
      <c r="AD146" s="134" t="s">
        <v>2212</v>
      </c>
      <c r="AE146" s="160"/>
      <c r="AF146" s="135" t="s">
        <v>594</v>
      </c>
      <c r="AG146" s="134" t="s">
        <v>2119</v>
      </c>
      <c r="AH146" s="135" t="s">
        <v>2166</v>
      </c>
      <c r="AI146" s="135" t="s">
        <v>2234</v>
      </c>
      <c r="AJ146" s="135" t="s">
        <v>2111</v>
      </c>
      <c r="AK146" s="135" t="s">
        <v>2088</v>
      </c>
      <c r="AL146" s="153" t="s">
        <v>2113</v>
      </c>
      <c r="AM146" s="135" t="s">
        <v>2115</v>
      </c>
      <c r="AN146" s="135" t="s">
        <v>2111</v>
      </c>
      <c r="AO146" s="135" t="s">
        <v>2129</v>
      </c>
      <c r="AP146" s="134" t="s">
        <v>2129</v>
      </c>
      <c r="AQ146" s="134" t="s">
        <v>2134</v>
      </c>
      <c r="AR146" s="135" t="s">
        <v>2116</v>
      </c>
      <c r="AS146" s="153" t="s">
        <v>2113</v>
      </c>
      <c r="AT146" s="135" t="s">
        <v>1112</v>
      </c>
      <c r="AU146" s="157" t="s">
        <v>2181</v>
      </c>
      <c r="AV146" s="134" t="s">
        <v>1684</v>
      </c>
      <c r="AW146" s="137" t="str">
        <f>VLOOKUP($B146,'[2]HR Core - Employee Master Data '!$C:$BB,32,0)</f>
        <v>indirect</v>
      </c>
      <c r="AX146" s="135" t="s">
        <v>2168</v>
      </c>
      <c r="AY146" s="138" t="s">
        <v>2037</v>
      </c>
      <c r="AZ146" s="138">
        <v>40</v>
      </c>
      <c r="BA146" s="135"/>
      <c r="BB146" s="151"/>
      <c r="BC146" s="151"/>
      <c r="BD146" s="135"/>
      <c r="BE146" s="135"/>
      <c r="BF146" s="158">
        <v>28506121302094</v>
      </c>
      <c r="BG146" s="135"/>
      <c r="BH146" s="141"/>
      <c r="BI146" s="151"/>
      <c r="BJ146" s="135"/>
      <c r="BK146" s="158">
        <v>28506121302094</v>
      </c>
      <c r="BL146" s="135"/>
      <c r="BM146" s="135"/>
      <c r="BN146" s="135"/>
      <c r="BO146" s="135"/>
      <c r="BP146" s="158">
        <v>28506121302094</v>
      </c>
      <c r="BQ146" s="158">
        <v>28506121302094</v>
      </c>
      <c r="BR146" s="151"/>
      <c r="BS146" s="139" t="s">
        <v>1796</v>
      </c>
      <c r="BT146" s="159" t="s">
        <v>2002</v>
      </c>
      <c r="BU146" s="135"/>
      <c r="BV146" s="135" t="s">
        <v>592</v>
      </c>
      <c r="BW146" s="135"/>
      <c r="BX146" s="135"/>
      <c r="BY146" s="135"/>
      <c r="BZ146" s="135"/>
      <c r="CA146" s="142">
        <v>38</v>
      </c>
      <c r="CB146" s="135"/>
      <c r="CC146" s="135"/>
      <c r="CD146" s="135"/>
      <c r="CE146" s="135"/>
      <c r="CF146" s="135"/>
      <c r="CG146" s="135" t="s">
        <v>2040</v>
      </c>
      <c r="CH146" s="143" t="s">
        <v>533</v>
      </c>
      <c r="CJ146" s="105" t="e">
        <f>VLOOKUP($B146,'[6]Travel Dates'!$F$6:$O$111,10,0)</f>
        <v>#N/A</v>
      </c>
    </row>
    <row r="147" spans="1:88" ht="15" thickBot="1" x14ac:dyDescent="0.4">
      <c r="A147" s="111">
        <v>147</v>
      </c>
      <c r="B147" s="165" t="s">
        <v>1939</v>
      </c>
      <c r="C147" s="165" t="s">
        <v>587</v>
      </c>
      <c r="D147" s="166" t="s">
        <v>1955</v>
      </c>
      <c r="E147" s="165"/>
      <c r="F147" s="166" t="s">
        <v>763</v>
      </c>
      <c r="G147" s="167">
        <v>26999</v>
      </c>
      <c r="H147" s="168">
        <v>41883</v>
      </c>
      <c r="I147" s="169">
        <f t="shared" si="33"/>
        <v>42063</v>
      </c>
      <c r="J147" s="170" t="s">
        <v>581</v>
      </c>
      <c r="K147" s="170" t="s">
        <v>874</v>
      </c>
      <c r="L147" s="165" t="str">
        <f t="shared" si="32"/>
        <v>Hossam.Kamal@wika.com</v>
      </c>
      <c r="M147" s="165" t="s">
        <v>1112</v>
      </c>
      <c r="N147" s="165"/>
      <c r="O147" s="165"/>
      <c r="P147" s="165"/>
      <c r="Q147" s="165"/>
      <c r="R147" s="165"/>
      <c r="S147" s="171"/>
      <c r="T147" s="165" t="s">
        <v>2088</v>
      </c>
      <c r="U147" s="165" t="s">
        <v>2088</v>
      </c>
      <c r="V147" s="165" t="s">
        <v>2088</v>
      </c>
      <c r="W147" s="172" t="s">
        <v>2025</v>
      </c>
      <c r="X147" s="173" t="str">
        <f t="shared" si="31"/>
        <v>00007491861</v>
      </c>
      <c r="Y147" s="165" t="s">
        <v>2088</v>
      </c>
      <c r="Z147" s="165" t="s">
        <v>2088</v>
      </c>
      <c r="AA147" s="165" t="s">
        <v>592</v>
      </c>
      <c r="AB147" s="165"/>
      <c r="AC147" s="170" t="s">
        <v>792</v>
      </c>
      <c r="AD147" s="170" t="s">
        <v>2190</v>
      </c>
      <c r="AE147" s="112" t="s">
        <v>2109</v>
      </c>
      <c r="AF147" s="165" t="s">
        <v>594</v>
      </c>
      <c r="AG147" s="170" t="s">
        <v>2119</v>
      </c>
      <c r="AH147" s="135" t="s">
        <v>2166</v>
      </c>
      <c r="AI147" s="135" t="s">
        <v>2234</v>
      </c>
      <c r="AJ147" s="165" t="s">
        <v>2111</v>
      </c>
      <c r="AK147" s="165" t="s">
        <v>2088</v>
      </c>
      <c r="AL147" s="174" t="s">
        <v>2113</v>
      </c>
      <c r="AM147" s="165" t="s">
        <v>2115</v>
      </c>
      <c r="AN147" s="165" t="s">
        <v>2111</v>
      </c>
      <c r="AO147" s="165" t="s">
        <v>602</v>
      </c>
      <c r="AP147" s="170" t="s">
        <v>2221</v>
      </c>
      <c r="AQ147" s="170" t="s">
        <v>1531</v>
      </c>
      <c r="AR147" s="165" t="s">
        <v>2116</v>
      </c>
      <c r="AS147" s="174" t="s">
        <v>2113</v>
      </c>
      <c r="AT147" s="165" t="s">
        <v>1112</v>
      </c>
      <c r="AU147" s="165" t="s">
        <v>2184</v>
      </c>
      <c r="AV147" s="170" t="s">
        <v>1315</v>
      </c>
      <c r="AW147" s="137" t="str">
        <f>VLOOKUP($B147,'[2]HR Core - Employee Master Data '!$C:$BB,32,0)</f>
        <v>indirect</v>
      </c>
      <c r="AX147" s="135" t="s">
        <v>2168</v>
      </c>
      <c r="AY147" s="175" t="s">
        <v>2037</v>
      </c>
      <c r="AZ147" s="175">
        <v>40</v>
      </c>
      <c r="BA147" s="165"/>
      <c r="BB147" s="168"/>
      <c r="BC147" s="168"/>
      <c r="BD147" s="165"/>
      <c r="BE147" s="165"/>
      <c r="BF147" s="176">
        <v>27312010101496</v>
      </c>
      <c r="BG147" s="165"/>
      <c r="BH147" s="177"/>
      <c r="BI147" s="168"/>
      <c r="BJ147" s="165"/>
      <c r="BK147" s="176">
        <v>27312010101496</v>
      </c>
      <c r="BL147" s="165"/>
      <c r="BM147" s="165"/>
      <c r="BN147" s="165"/>
      <c r="BO147" s="165"/>
      <c r="BP147" s="176">
        <v>27312010101496</v>
      </c>
      <c r="BQ147" s="176">
        <v>27312010101496</v>
      </c>
      <c r="BR147" s="168"/>
      <c r="BS147" s="166" t="s">
        <v>1795</v>
      </c>
      <c r="BT147" s="178" t="s">
        <v>2003</v>
      </c>
      <c r="BU147" s="165"/>
      <c r="BV147" s="165" t="s">
        <v>592</v>
      </c>
      <c r="BW147" s="165"/>
      <c r="BX147" s="165"/>
      <c r="BY147" s="165"/>
      <c r="BZ147" s="165"/>
      <c r="CA147" s="142">
        <v>50</v>
      </c>
      <c r="CB147" s="165"/>
      <c r="CC147" s="165"/>
      <c r="CD147" s="165"/>
      <c r="CE147" s="165"/>
      <c r="CF147" s="165"/>
      <c r="CG147" s="165" t="s">
        <v>2040</v>
      </c>
      <c r="CH147" s="179" t="s">
        <v>533</v>
      </c>
      <c r="CJ147" s="105" t="e">
        <f>VLOOKUP($B147,'[6]Travel Dates'!$F$6:$O$111,10,0)</f>
        <v>#N/A</v>
      </c>
    </row>
    <row r="148" spans="1:88" ht="15.5" thickTop="1" thickBot="1" x14ac:dyDescent="0.4">
      <c r="G148" s="132"/>
    </row>
    <row r="149" spans="1:88" ht="15" thickBot="1" x14ac:dyDescent="0.4">
      <c r="G149" s="132"/>
    </row>
    <row r="150" spans="1:88" ht="15" thickBot="1" x14ac:dyDescent="0.4">
      <c r="G150" s="132"/>
    </row>
    <row r="151" spans="1:88" ht="15" thickBot="1" x14ac:dyDescent="0.4">
      <c r="G151" s="132"/>
    </row>
    <row r="152" spans="1:88" ht="15" thickBot="1" x14ac:dyDescent="0.4">
      <c r="G152" s="132"/>
    </row>
    <row r="153" spans="1:88" ht="15" thickBot="1" x14ac:dyDescent="0.4">
      <c r="G153" s="132"/>
    </row>
    <row r="154" spans="1:88" ht="15" thickBot="1" x14ac:dyDescent="0.4">
      <c r="G154" s="132"/>
    </row>
    <row r="155" spans="1:88" ht="15" thickBot="1" x14ac:dyDescent="0.4">
      <c r="G155" s="132"/>
    </row>
    <row r="156" spans="1:88" ht="15" thickBot="1" x14ac:dyDescent="0.4">
      <c r="G156" s="132"/>
    </row>
    <row r="157" spans="1:88" ht="15" thickBot="1" x14ac:dyDescent="0.4">
      <c r="G157" s="132"/>
    </row>
    <row r="158" spans="1:88" ht="15" thickBot="1" x14ac:dyDescent="0.4">
      <c r="G158" s="132"/>
    </row>
    <row r="159" spans="1:88" ht="15" thickBot="1" x14ac:dyDescent="0.4">
      <c r="G159" s="132"/>
    </row>
    <row r="160" spans="1:88" ht="15" thickBot="1" x14ac:dyDescent="0.4">
      <c r="G160" s="132"/>
    </row>
    <row r="161" spans="7:7" ht="15" thickBot="1" x14ac:dyDescent="0.4">
      <c r="G161" s="132"/>
    </row>
    <row r="162" spans="7:7" ht="15" thickBot="1" x14ac:dyDescent="0.4">
      <c r="G162" s="132"/>
    </row>
    <row r="163" spans="7:7" ht="15" thickBot="1" x14ac:dyDescent="0.4">
      <c r="G163" s="132"/>
    </row>
    <row r="164" spans="7:7" ht="15" thickBot="1" x14ac:dyDescent="0.4">
      <c r="G164" s="132"/>
    </row>
    <row r="165" spans="7:7" ht="15" thickBot="1" x14ac:dyDescent="0.4">
      <c r="G165" s="132"/>
    </row>
    <row r="166" spans="7:7" ht="15" thickBot="1" x14ac:dyDescent="0.4">
      <c r="G166" s="132"/>
    </row>
    <row r="167" spans="7:7" ht="15" thickBot="1" x14ac:dyDescent="0.4">
      <c r="G167" s="132"/>
    </row>
    <row r="168" spans="7:7" ht="15" thickBot="1" x14ac:dyDescent="0.4">
      <c r="G168" s="132"/>
    </row>
    <row r="169" spans="7:7" ht="15" thickBot="1" x14ac:dyDescent="0.4">
      <c r="G169" s="132"/>
    </row>
    <row r="170" spans="7:7" ht="15" thickBot="1" x14ac:dyDescent="0.4">
      <c r="G170" s="132"/>
    </row>
    <row r="171" spans="7:7" ht="15" thickBot="1" x14ac:dyDescent="0.4">
      <c r="G171" s="132"/>
    </row>
    <row r="172" spans="7:7" ht="15" thickBot="1" x14ac:dyDescent="0.4">
      <c r="G172" s="132"/>
    </row>
    <row r="173" spans="7:7" ht="15" thickBot="1" x14ac:dyDescent="0.4">
      <c r="G173" s="132"/>
    </row>
    <row r="174" spans="7:7" ht="15" thickBot="1" x14ac:dyDescent="0.4">
      <c r="G174" s="132"/>
    </row>
    <row r="175" spans="7:7" ht="15" thickBot="1" x14ac:dyDescent="0.4">
      <c r="G175" s="132"/>
    </row>
    <row r="176" spans="7:7" ht="15" thickBot="1" x14ac:dyDescent="0.4">
      <c r="G176" s="132"/>
    </row>
    <row r="177" spans="7:7" ht="15" thickBot="1" x14ac:dyDescent="0.4">
      <c r="G177" s="132"/>
    </row>
    <row r="178" spans="7:7" ht="15" thickBot="1" x14ac:dyDescent="0.4">
      <c r="G178" s="132"/>
    </row>
    <row r="179" spans="7:7" ht="15" thickBot="1" x14ac:dyDescent="0.4">
      <c r="G179" s="132"/>
    </row>
    <row r="180" spans="7:7" ht="15" thickBot="1" x14ac:dyDescent="0.4">
      <c r="G180" s="132"/>
    </row>
    <row r="181" spans="7:7" ht="15" thickBot="1" x14ac:dyDescent="0.4">
      <c r="G181" s="132"/>
    </row>
    <row r="182" spans="7:7" ht="15" thickBot="1" x14ac:dyDescent="0.4">
      <c r="G182" s="132"/>
    </row>
    <row r="183" spans="7:7" ht="15" thickBot="1" x14ac:dyDescent="0.4">
      <c r="G183" s="132"/>
    </row>
    <row r="184" spans="7:7" ht="15" thickBot="1" x14ac:dyDescent="0.4">
      <c r="G184" s="132"/>
    </row>
    <row r="185" spans="7:7" ht="15" thickBot="1" x14ac:dyDescent="0.4">
      <c r="G185" s="132"/>
    </row>
    <row r="186" spans="7:7" ht="15" thickBot="1" x14ac:dyDescent="0.4">
      <c r="G186" s="132"/>
    </row>
    <row r="187" spans="7:7" ht="15" thickBot="1" x14ac:dyDescent="0.4">
      <c r="G187" s="132"/>
    </row>
    <row r="188" spans="7:7" ht="15" thickBot="1" x14ac:dyDescent="0.4">
      <c r="G188" s="132"/>
    </row>
    <row r="189" spans="7:7" ht="15" thickBot="1" x14ac:dyDescent="0.4">
      <c r="G189" s="132"/>
    </row>
    <row r="190" spans="7:7" ht="15" thickBot="1" x14ac:dyDescent="0.4">
      <c r="G190" s="132"/>
    </row>
    <row r="191" spans="7:7" ht="15" thickBot="1" x14ac:dyDescent="0.4">
      <c r="G191" s="132"/>
    </row>
    <row r="192" spans="7:7" ht="15" thickBot="1" x14ac:dyDescent="0.4">
      <c r="G192" s="132"/>
    </row>
    <row r="193" spans="7:7" ht="15" thickBot="1" x14ac:dyDescent="0.4">
      <c r="G193" s="132"/>
    </row>
    <row r="194" spans="7:7" ht="15" thickBot="1" x14ac:dyDescent="0.4">
      <c r="G194" s="132"/>
    </row>
    <row r="195" spans="7:7" ht="15" thickBot="1" x14ac:dyDescent="0.4">
      <c r="G195" s="132"/>
    </row>
    <row r="196" spans="7:7" ht="15" thickBot="1" x14ac:dyDescent="0.4">
      <c r="G196" s="132"/>
    </row>
    <row r="197" spans="7:7" ht="15" thickBot="1" x14ac:dyDescent="0.4">
      <c r="G197" s="132"/>
    </row>
    <row r="198" spans="7:7" ht="15" thickBot="1" x14ac:dyDescent="0.4">
      <c r="G198" s="132"/>
    </row>
    <row r="199" spans="7:7" ht="15" thickBot="1" x14ac:dyDescent="0.4">
      <c r="G199" s="132"/>
    </row>
    <row r="200" spans="7:7" ht="15" thickBot="1" x14ac:dyDescent="0.4">
      <c r="G200" s="132"/>
    </row>
    <row r="201" spans="7:7" ht="15" thickBot="1" x14ac:dyDescent="0.4">
      <c r="G201" s="132"/>
    </row>
    <row r="202" spans="7:7" ht="15" thickBot="1" x14ac:dyDescent="0.4">
      <c r="G202" s="132"/>
    </row>
    <row r="203" spans="7:7" ht="15" thickBot="1" x14ac:dyDescent="0.4">
      <c r="G203" s="132"/>
    </row>
    <row r="204" spans="7:7" ht="15" thickBot="1" x14ac:dyDescent="0.4">
      <c r="G204" s="132"/>
    </row>
    <row r="205" spans="7:7" ht="15" thickBot="1" x14ac:dyDescent="0.4">
      <c r="G205" s="132"/>
    </row>
    <row r="206" spans="7:7" ht="15" thickBot="1" x14ac:dyDescent="0.4">
      <c r="G206" s="132"/>
    </row>
    <row r="207" spans="7:7" ht="15" thickBot="1" x14ac:dyDescent="0.4">
      <c r="G207" s="132"/>
    </row>
    <row r="208" spans="7:7" ht="15" thickBot="1" x14ac:dyDescent="0.4">
      <c r="G208" s="132"/>
    </row>
    <row r="209" spans="7:7" ht="15" thickBot="1" x14ac:dyDescent="0.4">
      <c r="G209" s="132"/>
    </row>
    <row r="210" spans="7:7" ht="15" thickBot="1" x14ac:dyDescent="0.4">
      <c r="G210" s="132"/>
    </row>
    <row r="211" spans="7:7" ht="15" thickBot="1" x14ac:dyDescent="0.4">
      <c r="G211" s="132"/>
    </row>
    <row r="212" spans="7:7" ht="15" thickBot="1" x14ac:dyDescent="0.4">
      <c r="G212" s="132"/>
    </row>
    <row r="213" spans="7:7" ht="15" thickBot="1" x14ac:dyDescent="0.4">
      <c r="G213" s="132"/>
    </row>
    <row r="214" spans="7:7" ht="15" thickBot="1" x14ac:dyDescent="0.4">
      <c r="G214" s="132"/>
    </row>
    <row r="215" spans="7:7" ht="15" thickBot="1" x14ac:dyDescent="0.4">
      <c r="G215" s="132"/>
    </row>
    <row r="216" spans="7:7" ht="15" thickBot="1" x14ac:dyDescent="0.4">
      <c r="G216" s="132"/>
    </row>
    <row r="217" spans="7:7" ht="15" thickBot="1" x14ac:dyDescent="0.4">
      <c r="G217" s="132"/>
    </row>
    <row r="218" spans="7:7" ht="15" thickBot="1" x14ac:dyDescent="0.4">
      <c r="G218" s="132"/>
    </row>
    <row r="219" spans="7:7" ht="15" thickBot="1" x14ac:dyDescent="0.4">
      <c r="G219" s="132"/>
    </row>
    <row r="220" spans="7:7" ht="15" thickBot="1" x14ac:dyDescent="0.4">
      <c r="G220" s="132"/>
    </row>
    <row r="221" spans="7:7" ht="15" thickBot="1" x14ac:dyDescent="0.4">
      <c r="G221" s="132"/>
    </row>
    <row r="222" spans="7:7" ht="15" thickBot="1" x14ac:dyDescent="0.4">
      <c r="G222" s="132"/>
    </row>
    <row r="223" spans="7:7" ht="15" thickBot="1" x14ac:dyDescent="0.4">
      <c r="G223" s="132"/>
    </row>
    <row r="224" spans="7:7" ht="15" thickBot="1" x14ac:dyDescent="0.4">
      <c r="G224" s="132"/>
    </row>
    <row r="225" spans="7:7" ht="15" thickBot="1" x14ac:dyDescent="0.4">
      <c r="G225" s="132"/>
    </row>
    <row r="226" spans="7:7" ht="15" thickBot="1" x14ac:dyDescent="0.4">
      <c r="G226" s="132"/>
    </row>
    <row r="227" spans="7:7" ht="15" thickBot="1" x14ac:dyDescent="0.4">
      <c r="G227" s="132"/>
    </row>
    <row r="228" spans="7:7" ht="15" thickBot="1" x14ac:dyDescent="0.4">
      <c r="G228" s="132"/>
    </row>
    <row r="229" spans="7:7" ht="15" thickBot="1" x14ac:dyDescent="0.4">
      <c r="G229" s="132"/>
    </row>
    <row r="230" spans="7:7" ht="15" thickBot="1" x14ac:dyDescent="0.4">
      <c r="G230" s="132"/>
    </row>
    <row r="231" spans="7:7" ht="15" thickBot="1" x14ac:dyDescent="0.4">
      <c r="G231" s="132"/>
    </row>
    <row r="232" spans="7:7" ht="15" thickBot="1" x14ac:dyDescent="0.4">
      <c r="G232" s="132"/>
    </row>
    <row r="233" spans="7:7" ht="15" thickBot="1" x14ac:dyDescent="0.4">
      <c r="G233" s="132"/>
    </row>
    <row r="234" spans="7:7" ht="15" thickBot="1" x14ac:dyDescent="0.4">
      <c r="G234" s="132"/>
    </row>
    <row r="235" spans="7:7" ht="15" thickBot="1" x14ac:dyDescent="0.4">
      <c r="G235" s="132"/>
    </row>
    <row r="236" spans="7:7" ht="15" thickBot="1" x14ac:dyDescent="0.4">
      <c r="G236" s="132"/>
    </row>
    <row r="237" spans="7:7" ht="15" thickBot="1" x14ac:dyDescent="0.4">
      <c r="G237" s="132"/>
    </row>
    <row r="238" spans="7:7" ht="15" thickBot="1" x14ac:dyDescent="0.4">
      <c r="G238" s="132"/>
    </row>
    <row r="239" spans="7:7" ht="15" thickBot="1" x14ac:dyDescent="0.4">
      <c r="G239" s="132"/>
    </row>
    <row r="240" spans="7:7" ht="15" thickBot="1" x14ac:dyDescent="0.4">
      <c r="G240" s="132"/>
    </row>
    <row r="241" spans="7:7" ht="15" thickBot="1" x14ac:dyDescent="0.4">
      <c r="G241" s="132"/>
    </row>
    <row r="242" spans="7:7" ht="15" thickBot="1" x14ac:dyDescent="0.4">
      <c r="G242" s="132"/>
    </row>
    <row r="243" spans="7:7" ht="15" thickBot="1" x14ac:dyDescent="0.4">
      <c r="G243" s="132"/>
    </row>
    <row r="244" spans="7:7" ht="15" thickBot="1" x14ac:dyDescent="0.4">
      <c r="G244" s="132"/>
    </row>
    <row r="245" spans="7:7" ht="15" thickBot="1" x14ac:dyDescent="0.4">
      <c r="G245" s="132"/>
    </row>
    <row r="246" spans="7:7" ht="15" thickBot="1" x14ac:dyDescent="0.4">
      <c r="G246" s="132"/>
    </row>
    <row r="247" spans="7:7" ht="15" thickBot="1" x14ac:dyDescent="0.4">
      <c r="G247" s="132"/>
    </row>
    <row r="248" spans="7:7" ht="15" thickBot="1" x14ac:dyDescent="0.4">
      <c r="G248" s="132"/>
    </row>
    <row r="249" spans="7:7" ht="15" thickBot="1" x14ac:dyDescent="0.4">
      <c r="G249" s="132"/>
    </row>
    <row r="250" spans="7:7" ht="15" thickBot="1" x14ac:dyDescent="0.4">
      <c r="G250" s="132"/>
    </row>
    <row r="251" spans="7:7" ht="15" thickBot="1" x14ac:dyDescent="0.4">
      <c r="G251" s="132"/>
    </row>
    <row r="252" spans="7:7" ht="15" thickBot="1" x14ac:dyDescent="0.4">
      <c r="G252" s="132"/>
    </row>
    <row r="253" spans="7:7" ht="15" thickBot="1" x14ac:dyDescent="0.4">
      <c r="G253" s="132"/>
    </row>
    <row r="254" spans="7:7" ht="15" thickBot="1" x14ac:dyDescent="0.4">
      <c r="G254" s="132"/>
    </row>
    <row r="255" spans="7:7" ht="15" thickBot="1" x14ac:dyDescent="0.4">
      <c r="G255" s="132"/>
    </row>
    <row r="256" spans="7:7" ht="15" thickBot="1" x14ac:dyDescent="0.4">
      <c r="G256" s="132"/>
    </row>
    <row r="257" spans="7:7" ht="15" thickBot="1" x14ac:dyDescent="0.4">
      <c r="G257" s="132"/>
    </row>
    <row r="258" spans="7:7" ht="15" thickBot="1" x14ac:dyDescent="0.4">
      <c r="G258" s="132"/>
    </row>
    <row r="259" spans="7:7" ht="15" thickBot="1" x14ac:dyDescent="0.4">
      <c r="G259" s="132"/>
    </row>
    <row r="260" spans="7:7" ht="15" thickBot="1" x14ac:dyDescent="0.4">
      <c r="G260" s="132"/>
    </row>
    <row r="261" spans="7:7" ht="15" thickBot="1" x14ac:dyDescent="0.4">
      <c r="G261" s="132"/>
    </row>
    <row r="262" spans="7:7" ht="15" thickBot="1" x14ac:dyDescent="0.4">
      <c r="G262" s="132"/>
    </row>
    <row r="263" spans="7:7" ht="15" thickBot="1" x14ac:dyDescent="0.4">
      <c r="G263" s="132"/>
    </row>
    <row r="264" spans="7:7" ht="15" thickBot="1" x14ac:dyDescent="0.4">
      <c r="G264" s="132"/>
    </row>
    <row r="265" spans="7:7" ht="15" thickBot="1" x14ac:dyDescent="0.4">
      <c r="G265" s="132"/>
    </row>
    <row r="266" spans="7:7" ht="15" thickBot="1" x14ac:dyDescent="0.4">
      <c r="G266" s="132"/>
    </row>
    <row r="267" spans="7:7" ht="15" thickBot="1" x14ac:dyDescent="0.4">
      <c r="G267" s="132"/>
    </row>
    <row r="268" spans="7:7" ht="15" thickBot="1" x14ac:dyDescent="0.4">
      <c r="G268" s="132"/>
    </row>
    <row r="269" spans="7:7" ht="15" thickBot="1" x14ac:dyDescent="0.4">
      <c r="G269" s="132"/>
    </row>
    <row r="270" spans="7:7" ht="15" thickBot="1" x14ac:dyDescent="0.4">
      <c r="G270" s="132"/>
    </row>
    <row r="271" spans="7:7" ht="15" thickBot="1" x14ac:dyDescent="0.4">
      <c r="G271" s="132"/>
    </row>
    <row r="272" spans="7:7" ht="15" thickBot="1" x14ac:dyDescent="0.4">
      <c r="G272" s="132"/>
    </row>
    <row r="273" spans="7:7" ht="15" thickBot="1" x14ac:dyDescent="0.4">
      <c r="G273" s="132"/>
    </row>
    <row r="274" spans="7:7" ht="15" thickBot="1" x14ac:dyDescent="0.4">
      <c r="G274" s="132"/>
    </row>
    <row r="275" spans="7:7" ht="15" thickBot="1" x14ac:dyDescent="0.4">
      <c r="G275" s="132"/>
    </row>
    <row r="276" spans="7:7" ht="15" thickBot="1" x14ac:dyDescent="0.4">
      <c r="G276" s="132"/>
    </row>
    <row r="277" spans="7:7" ht="15" thickBot="1" x14ac:dyDescent="0.4">
      <c r="G277" s="132"/>
    </row>
    <row r="278" spans="7:7" ht="15" thickBot="1" x14ac:dyDescent="0.4">
      <c r="G278" s="132"/>
    </row>
    <row r="279" spans="7:7" ht="15" thickBot="1" x14ac:dyDescent="0.4">
      <c r="G279" s="132"/>
    </row>
    <row r="280" spans="7:7" ht="15" thickBot="1" x14ac:dyDescent="0.4">
      <c r="G280" s="132"/>
    </row>
    <row r="281" spans="7:7" ht="15" thickBot="1" x14ac:dyDescent="0.4">
      <c r="G281" s="132"/>
    </row>
    <row r="282" spans="7:7" ht="15" thickBot="1" x14ac:dyDescent="0.4">
      <c r="G282" s="132"/>
    </row>
    <row r="283" spans="7:7" ht="15" thickBot="1" x14ac:dyDescent="0.4">
      <c r="G283" s="132"/>
    </row>
    <row r="284" spans="7:7" ht="15" thickBot="1" x14ac:dyDescent="0.4">
      <c r="G284" s="132"/>
    </row>
    <row r="285" spans="7:7" ht="15" thickBot="1" x14ac:dyDescent="0.4">
      <c r="G285" s="132"/>
    </row>
    <row r="286" spans="7:7" ht="15" thickBot="1" x14ac:dyDescent="0.4">
      <c r="G286" s="132"/>
    </row>
    <row r="287" spans="7:7" ht="15" thickBot="1" x14ac:dyDescent="0.4">
      <c r="G287" s="132"/>
    </row>
    <row r="288" spans="7:7" ht="15" thickBot="1" x14ac:dyDescent="0.4">
      <c r="G288" s="132"/>
    </row>
    <row r="289" spans="7:7" ht="15" thickBot="1" x14ac:dyDescent="0.4">
      <c r="G289" s="132"/>
    </row>
    <row r="290" spans="7:7" ht="15" thickBot="1" x14ac:dyDescent="0.4">
      <c r="G290" s="132"/>
    </row>
    <row r="291" spans="7:7" ht="15" thickBot="1" x14ac:dyDescent="0.4">
      <c r="G291" s="132"/>
    </row>
    <row r="292" spans="7:7" ht="15" thickBot="1" x14ac:dyDescent="0.4">
      <c r="G292" s="132"/>
    </row>
    <row r="293" spans="7:7" ht="15" thickBot="1" x14ac:dyDescent="0.4">
      <c r="G293" s="132"/>
    </row>
    <row r="294" spans="7:7" ht="15" thickBot="1" x14ac:dyDescent="0.4">
      <c r="G294" s="132"/>
    </row>
    <row r="295" spans="7:7" ht="15" thickBot="1" x14ac:dyDescent="0.4">
      <c r="G295" s="132"/>
    </row>
    <row r="296" spans="7:7" ht="15" thickBot="1" x14ac:dyDescent="0.4">
      <c r="G296" s="132"/>
    </row>
    <row r="297" spans="7:7" ht="15" thickBot="1" x14ac:dyDescent="0.4">
      <c r="G297" s="132"/>
    </row>
    <row r="298" spans="7:7" ht="15" thickBot="1" x14ac:dyDescent="0.4">
      <c r="G298" s="132"/>
    </row>
    <row r="299" spans="7:7" ht="15" thickBot="1" x14ac:dyDescent="0.4">
      <c r="G299" s="132"/>
    </row>
    <row r="300" spans="7:7" ht="15" thickBot="1" x14ac:dyDescent="0.4">
      <c r="G300" s="132"/>
    </row>
    <row r="301" spans="7:7" ht="15" thickBot="1" x14ac:dyDescent="0.4">
      <c r="G301" s="132"/>
    </row>
    <row r="302" spans="7:7" ht="15" thickBot="1" x14ac:dyDescent="0.4">
      <c r="G302" s="132"/>
    </row>
    <row r="303" spans="7:7" ht="15" thickBot="1" x14ac:dyDescent="0.4">
      <c r="G303" s="132"/>
    </row>
    <row r="304" spans="7:7" ht="15" thickBot="1" x14ac:dyDescent="0.4">
      <c r="G304" s="132"/>
    </row>
    <row r="305" spans="7:7" ht="15" thickBot="1" x14ac:dyDescent="0.4">
      <c r="G305" s="132"/>
    </row>
    <row r="306" spans="7:7" ht="15" thickBot="1" x14ac:dyDescent="0.4">
      <c r="G306" s="132"/>
    </row>
    <row r="307" spans="7:7" ht="15" thickBot="1" x14ac:dyDescent="0.4">
      <c r="G307" s="132"/>
    </row>
    <row r="308" spans="7:7" ht="15" thickBot="1" x14ac:dyDescent="0.4">
      <c r="G308" s="132"/>
    </row>
    <row r="309" spans="7:7" ht="15" thickBot="1" x14ac:dyDescent="0.4">
      <c r="G309" s="132"/>
    </row>
    <row r="310" spans="7:7" ht="15" thickBot="1" x14ac:dyDescent="0.4">
      <c r="G310" s="132"/>
    </row>
    <row r="311" spans="7:7" ht="15" thickBot="1" x14ac:dyDescent="0.4">
      <c r="G311" s="132"/>
    </row>
    <row r="312" spans="7:7" ht="15" thickBot="1" x14ac:dyDescent="0.4">
      <c r="G312" s="132"/>
    </row>
    <row r="313" spans="7:7" ht="15" thickBot="1" x14ac:dyDescent="0.4">
      <c r="G313" s="132"/>
    </row>
    <row r="314" spans="7:7" ht="15" thickBot="1" x14ac:dyDescent="0.4">
      <c r="G314" s="132"/>
    </row>
    <row r="315" spans="7:7" ht="15" thickBot="1" x14ac:dyDescent="0.4">
      <c r="G315" s="132"/>
    </row>
    <row r="316" spans="7:7" ht="15" thickBot="1" x14ac:dyDescent="0.4">
      <c r="G316" s="132"/>
    </row>
    <row r="317" spans="7:7" ht="15" thickBot="1" x14ac:dyDescent="0.4">
      <c r="G317" s="132"/>
    </row>
    <row r="318" spans="7:7" ht="15" thickBot="1" x14ac:dyDescent="0.4">
      <c r="G318" s="132"/>
    </row>
    <row r="319" spans="7:7" ht="15" thickBot="1" x14ac:dyDescent="0.4">
      <c r="G319" s="132"/>
    </row>
    <row r="320" spans="7:7" ht="15" thickBot="1" x14ac:dyDescent="0.4">
      <c r="G320" s="132"/>
    </row>
    <row r="321" spans="7:7" ht="15" thickBot="1" x14ac:dyDescent="0.4">
      <c r="G321" s="132"/>
    </row>
    <row r="322" spans="7:7" ht="15" thickBot="1" x14ac:dyDescent="0.4">
      <c r="G322" s="132"/>
    </row>
    <row r="323" spans="7:7" ht="15" thickBot="1" x14ac:dyDescent="0.4">
      <c r="G323" s="132"/>
    </row>
    <row r="324" spans="7:7" ht="15" thickBot="1" x14ac:dyDescent="0.4">
      <c r="G324" s="132"/>
    </row>
    <row r="325" spans="7:7" ht="15" thickBot="1" x14ac:dyDescent="0.4">
      <c r="G325" s="132"/>
    </row>
    <row r="326" spans="7:7" ht="15" thickBot="1" x14ac:dyDescent="0.4">
      <c r="G326" s="132"/>
    </row>
    <row r="327" spans="7:7" ht="15" thickBot="1" x14ac:dyDescent="0.4">
      <c r="G327" s="132"/>
    </row>
    <row r="328" spans="7:7" ht="15" thickBot="1" x14ac:dyDescent="0.4">
      <c r="G328" s="132"/>
    </row>
    <row r="329" spans="7:7" ht="15" thickBot="1" x14ac:dyDescent="0.4">
      <c r="G329" s="132"/>
    </row>
    <row r="330" spans="7:7" ht="15" thickBot="1" x14ac:dyDescent="0.4">
      <c r="G330" s="132"/>
    </row>
    <row r="331" spans="7:7" ht="15" thickBot="1" x14ac:dyDescent="0.4">
      <c r="G331" s="132"/>
    </row>
    <row r="332" spans="7:7" ht="15" thickBot="1" x14ac:dyDescent="0.4">
      <c r="G332" s="132"/>
    </row>
    <row r="333" spans="7:7" ht="15" thickBot="1" x14ac:dyDescent="0.4">
      <c r="G333" s="132"/>
    </row>
    <row r="334" spans="7:7" ht="15" thickBot="1" x14ac:dyDescent="0.4">
      <c r="G334" s="132"/>
    </row>
    <row r="335" spans="7:7" ht="15" thickBot="1" x14ac:dyDescent="0.4">
      <c r="G335" s="132"/>
    </row>
    <row r="336" spans="7:7" ht="15" thickBot="1" x14ac:dyDescent="0.4">
      <c r="G336" s="132"/>
    </row>
    <row r="337" spans="7:7" ht="15" thickBot="1" x14ac:dyDescent="0.4">
      <c r="G337" s="132"/>
    </row>
    <row r="338" spans="7:7" ht="15" thickBot="1" x14ac:dyDescent="0.4">
      <c r="G338" s="132"/>
    </row>
    <row r="339" spans="7:7" ht="15" thickBot="1" x14ac:dyDescent="0.4">
      <c r="G339" s="132"/>
    </row>
    <row r="340" spans="7:7" ht="15" thickBot="1" x14ac:dyDescent="0.4">
      <c r="G340" s="132"/>
    </row>
    <row r="341" spans="7:7" ht="15" thickBot="1" x14ac:dyDescent="0.4">
      <c r="G341" s="132"/>
    </row>
    <row r="342" spans="7:7" ht="15" thickBot="1" x14ac:dyDescent="0.4">
      <c r="G342" s="132"/>
    </row>
    <row r="343" spans="7:7" ht="15" thickBot="1" x14ac:dyDescent="0.4">
      <c r="G343" s="132"/>
    </row>
    <row r="344" spans="7:7" ht="15" thickBot="1" x14ac:dyDescent="0.4">
      <c r="G344" s="132"/>
    </row>
    <row r="345" spans="7:7" ht="15" thickBot="1" x14ac:dyDescent="0.4">
      <c r="G345" s="132"/>
    </row>
    <row r="346" spans="7:7" ht="15" thickBot="1" x14ac:dyDescent="0.4">
      <c r="G346" s="132"/>
    </row>
    <row r="347" spans="7:7" ht="15" thickBot="1" x14ac:dyDescent="0.4">
      <c r="G347" s="132"/>
    </row>
    <row r="348" spans="7:7" ht="15" thickBot="1" x14ac:dyDescent="0.4">
      <c r="G348" s="132"/>
    </row>
    <row r="349" spans="7:7" ht="15" thickBot="1" x14ac:dyDescent="0.4">
      <c r="G349" s="132"/>
    </row>
    <row r="350" spans="7:7" ht="15" thickBot="1" x14ac:dyDescent="0.4">
      <c r="G350" s="132"/>
    </row>
    <row r="351" spans="7:7" ht="15" thickBot="1" x14ac:dyDescent="0.4">
      <c r="G351" s="132"/>
    </row>
    <row r="352" spans="7:7" ht="15" thickBot="1" x14ac:dyDescent="0.4">
      <c r="G352" s="132"/>
    </row>
    <row r="353" spans="7:7" ht="15" thickBot="1" x14ac:dyDescent="0.4">
      <c r="G353" s="132"/>
    </row>
    <row r="354" spans="7:7" ht="15" thickBot="1" x14ac:dyDescent="0.4">
      <c r="G354" s="132"/>
    </row>
    <row r="355" spans="7:7" ht="15" thickBot="1" x14ac:dyDescent="0.4">
      <c r="G355" s="132"/>
    </row>
    <row r="356" spans="7:7" ht="15" thickBot="1" x14ac:dyDescent="0.4">
      <c r="G356" s="132"/>
    </row>
    <row r="357" spans="7:7" ht="15" thickBot="1" x14ac:dyDescent="0.4">
      <c r="G357" s="132"/>
    </row>
    <row r="358" spans="7:7" ht="15" thickBot="1" x14ac:dyDescent="0.4">
      <c r="G358" s="132"/>
    </row>
    <row r="359" spans="7:7" ht="15" thickBot="1" x14ac:dyDescent="0.4">
      <c r="G359" s="132"/>
    </row>
    <row r="360" spans="7:7" ht="15" thickBot="1" x14ac:dyDescent="0.4">
      <c r="G360" s="132"/>
    </row>
    <row r="361" spans="7:7" ht="15" thickBot="1" x14ac:dyDescent="0.4">
      <c r="G361" s="132"/>
    </row>
    <row r="362" spans="7:7" ht="15" thickBot="1" x14ac:dyDescent="0.4">
      <c r="G362" s="132"/>
    </row>
    <row r="363" spans="7:7" ht="15" thickBot="1" x14ac:dyDescent="0.4">
      <c r="G363" s="132"/>
    </row>
    <row r="364" spans="7:7" ht="15" thickBot="1" x14ac:dyDescent="0.4">
      <c r="G364" s="132"/>
    </row>
    <row r="365" spans="7:7" ht="15" thickBot="1" x14ac:dyDescent="0.4">
      <c r="G365" s="132"/>
    </row>
    <row r="366" spans="7:7" ht="15" thickBot="1" x14ac:dyDescent="0.4">
      <c r="G366" s="132"/>
    </row>
    <row r="367" spans="7:7" ht="15" thickBot="1" x14ac:dyDescent="0.4">
      <c r="G367" s="132"/>
    </row>
    <row r="368" spans="7:7" ht="15" thickBot="1" x14ac:dyDescent="0.4">
      <c r="G368" s="132"/>
    </row>
    <row r="369" spans="7:7" ht="15" thickBot="1" x14ac:dyDescent="0.4">
      <c r="G369" s="132"/>
    </row>
    <row r="370" spans="7:7" ht="15" thickBot="1" x14ac:dyDescent="0.4">
      <c r="G370" s="132"/>
    </row>
    <row r="371" spans="7:7" ht="15" thickBot="1" x14ac:dyDescent="0.4">
      <c r="G371" s="132"/>
    </row>
    <row r="372" spans="7:7" ht="15" thickBot="1" x14ac:dyDescent="0.4">
      <c r="G372" s="132"/>
    </row>
    <row r="373" spans="7:7" ht="15" thickBot="1" x14ac:dyDescent="0.4">
      <c r="G373" s="132"/>
    </row>
    <row r="374" spans="7:7" ht="15" thickBot="1" x14ac:dyDescent="0.4">
      <c r="G374" s="132"/>
    </row>
    <row r="375" spans="7:7" ht="15" thickBot="1" x14ac:dyDescent="0.4">
      <c r="G375" s="132"/>
    </row>
    <row r="376" spans="7:7" ht="15" thickBot="1" x14ac:dyDescent="0.4">
      <c r="G376" s="132"/>
    </row>
    <row r="377" spans="7:7" ht="15" thickBot="1" x14ac:dyDescent="0.4">
      <c r="G377" s="132"/>
    </row>
    <row r="378" spans="7:7" ht="15" thickBot="1" x14ac:dyDescent="0.4">
      <c r="G378" s="132"/>
    </row>
    <row r="379" spans="7:7" ht="15" thickBot="1" x14ac:dyDescent="0.4">
      <c r="G379" s="132"/>
    </row>
    <row r="380" spans="7:7" ht="15" thickBot="1" x14ac:dyDescent="0.4">
      <c r="G380" s="132"/>
    </row>
    <row r="381" spans="7:7" ht="15" thickBot="1" x14ac:dyDescent="0.4">
      <c r="G381" s="132"/>
    </row>
    <row r="382" spans="7:7" ht="15" thickBot="1" x14ac:dyDescent="0.4">
      <c r="G382" s="132"/>
    </row>
    <row r="383" spans="7:7" ht="15" thickBot="1" x14ac:dyDescent="0.4">
      <c r="G383" s="132"/>
    </row>
    <row r="384" spans="7:7" ht="15" thickBot="1" x14ac:dyDescent="0.4">
      <c r="G384" s="132"/>
    </row>
    <row r="385" spans="7:7" ht="15" thickBot="1" x14ac:dyDescent="0.4">
      <c r="G385" s="132"/>
    </row>
    <row r="386" spans="7:7" ht="15" thickBot="1" x14ac:dyDescent="0.4">
      <c r="G386" s="132"/>
    </row>
    <row r="387" spans="7:7" ht="15" thickBot="1" x14ac:dyDescent="0.4">
      <c r="G387" s="132"/>
    </row>
    <row r="388" spans="7:7" ht="15" thickBot="1" x14ac:dyDescent="0.4">
      <c r="G388" s="132"/>
    </row>
    <row r="389" spans="7:7" ht="15" thickBot="1" x14ac:dyDescent="0.4">
      <c r="G389" s="132"/>
    </row>
    <row r="390" spans="7:7" ht="15" thickBot="1" x14ac:dyDescent="0.4">
      <c r="G390" s="132"/>
    </row>
    <row r="391" spans="7:7" ht="15" thickBot="1" x14ac:dyDescent="0.4">
      <c r="G391" s="132"/>
    </row>
    <row r="392" spans="7:7" ht="15" thickBot="1" x14ac:dyDescent="0.4">
      <c r="G392" s="132"/>
    </row>
    <row r="393" spans="7:7" ht="15" thickBot="1" x14ac:dyDescent="0.4">
      <c r="G393" s="132"/>
    </row>
    <row r="394" spans="7:7" ht="15" thickBot="1" x14ac:dyDescent="0.4">
      <c r="G394" s="132"/>
    </row>
    <row r="395" spans="7:7" ht="15" thickBot="1" x14ac:dyDescent="0.4">
      <c r="G395" s="132"/>
    </row>
    <row r="396" spans="7:7" ht="15" thickBot="1" x14ac:dyDescent="0.4">
      <c r="G396" s="132"/>
    </row>
    <row r="397" spans="7:7" ht="15" thickBot="1" x14ac:dyDescent="0.4">
      <c r="G397" s="132"/>
    </row>
    <row r="398" spans="7:7" ht="15" thickBot="1" x14ac:dyDescent="0.4">
      <c r="G398" s="132"/>
    </row>
    <row r="399" spans="7:7" ht="15" thickBot="1" x14ac:dyDescent="0.4">
      <c r="G399" s="132"/>
    </row>
    <row r="400" spans="7:7" ht="15" thickBot="1" x14ac:dyDescent="0.4">
      <c r="G400" s="132"/>
    </row>
    <row r="401" spans="7:7" ht="15" thickBot="1" x14ac:dyDescent="0.4">
      <c r="G401" s="132"/>
    </row>
    <row r="402" spans="7:7" ht="15" thickBot="1" x14ac:dyDescent="0.4">
      <c r="G402" s="132"/>
    </row>
    <row r="403" spans="7:7" ht="15" thickBot="1" x14ac:dyDescent="0.4">
      <c r="G403" s="132"/>
    </row>
    <row r="404" spans="7:7" ht="15" thickBot="1" x14ac:dyDescent="0.4">
      <c r="G404" s="132"/>
    </row>
    <row r="405" spans="7:7" ht="15" thickBot="1" x14ac:dyDescent="0.4">
      <c r="G405" s="132"/>
    </row>
    <row r="406" spans="7:7" ht="15" thickBot="1" x14ac:dyDescent="0.4">
      <c r="G406" s="132"/>
    </row>
    <row r="407" spans="7:7" ht="15" thickBot="1" x14ac:dyDescent="0.4">
      <c r="G407" s="132"/>
    </row>
    <row r="408" spans="7:7" ht="15" thickBot="1" x14ac:dyDescent="0.4">
      <c r="G408" s="132"/>
    </row>
    <row r="409" spans="7:7" ht="15" thickBot="1" x14ac:dyDescent="0.4">
      <c r="G409" s="132"/>
    </row>
    <row r="410" spans="7:7" ht="15" thickBot="1" x14ac:dyDescent="0.4">
      <c r="G410" s="132"/>
    </row>
    <row r="411" spans="7:7" ht="15" thickBot="1" x14ac:dyDescent="0.4">
      <c r="G411" s="132"/>
    </row>
    <row r="412" spans="7:7" ht="15" thickBot="1" x14ac:dyDescent="0.4">
      <c r="G412" s="132"/>
    </row>
    <row r="413" spans="7:7" ht="15" thickBot="1" x14ac:dyDescent="0.4">
      <c r="G413" s="132"/>
    </row>
    <row r="414" spans="7:7" ht="15" thickBot="1" x14ac:dyDescent="0.4">
      <c r="G414" s="132"/>
    </row>
    <row r="415" spans="7:7" ht="15" thickBot="1" x14ac:dyDescent="0.4">
      <c r="G415" s="132"/>
    </row>
    <row r="416" spans="7:7" ht="15" thickBot="1" x14ac:dyDescent="0.4">
      <c r="G416" s="132"/>
    </row>
    <row r="417" spans="7:7" ht="15" thickBot="1" x14ac:dyDescent="0.4">
      <c r="G417" s="132"/>
    </row>
    <row r="418" spans="7:7" ht="15" thickBot="1" x14ac:dyDescent="0.4">
      <c r="G418" s="132"/>
    </row>
    <row r="419" spans="7:7" ht="15" thickBot="1" x14ac:dyDescent="0.4">
      <c r="G419" s="132"/>
    </row>
    <row r="420" spans="7:7" ht="15" thickBot="1" x14ac:dyDescent="0.4">
      <c r="G420" s="132"/>
    </row>
    <row r="421" spans="7:7" ht="15" thickBot="1" x14ac:dyDescent="0.4">
      <c r="G421" s="132"/>
    </row>
    <row r="422" spans="7:7" ht="15" thickBot="1" x14ac:dyDescent="0.4">
      <c r="G422" s="132"/>
    </row>
    <row r="423" spans="7:7" ht="15" thickBot="1" x14ac:dyDescent="0.4">
      <c r="G423" s="132"/>
    </row>
    <row r="424" spans="7:7" ht="15" thickBot="1" x14ac:dyDescent="0.4">
      <c r="G424" s="132"/>
    </row>
    <row r="425" spans="7:7" ht="15" thickBot="1" x14ac:dyDescent="0.4">
      <c r="G425" s="132"/>
    </row>
    <row r="426" spans="7:7" ht="15" thickBot="1" x14ac:dyDescent="0.4">
      <c r="G426" s="132"/>
    </row>
    <row r="427" spans="7:7" ht="15" thickBot="1" x14ac:dyDescent="0.4">
      <c r="G427" s="132"/>
    </row>
    <row r="428" spans="7:7" ht="15" thickBot="1" x14ac:dyDescent="0.4">
      <c r="G428" s="132"/>
    </row>
    <row r="429" spans="7:7" ht="15" thickBot="1" x14ac:dyDescent="0.4">
      <c r="G429" s="132"/>
    </row>
    <row r="430" spans="7:7" ht="15" thickBot="1" x14ac:dyDescent="0.4">
      <c r="G430" s="132"/>
    </row>
    <row r="431" spans="7:7" ht="15" thickBot="1" x14ac:dyDescent="0.4">
      <c r="G431" s="132"/>
    </row>
    <row r="432" spans="7:7" ht="15" thickBot="1" x14ac:dyDescent="0.4">
      <c r="G432" s="132"/>
    </row>
    <row r="433" spans="7:7" ht="15" thickBot="1" x14ac:dyDescent="0.4">
      <c r="G433" s="132"/>
    </row>
    <row r="434" spans="7:7" ht="15" thickBot="1" x14ac:dyDescent="0.4">
      <c r="G434" s="132"/>
    </row>
    <row r="435" spans="7:7" ht="15" thickBot="1" x14ac:dyDescent="0.4">
      <c r="G435" s="132"/>
    </row>
    <row r="436" spans="7:7" ht="15" thickBot="1" x14ac:dyDescent="0.4">
      <c r="G436" s="132"/>
    </row>
    <row r="437" spans="7:7" ht="15" thickBot="1" x14ac:dyDescent="0.4">
      <c r="G437" s="132"/>
    </row>
    <row r="438" spans="7:7" ht="15" thickBot="1" x14ac:dyDescent="0.4">
      <c r="G438" s="132"/>
    </row>
    <row r="439" spans="7:7" ht="15" thickBot="1" x14ac:dyDescent="0.4">
      <c r="G439" s="132"/>
    </row>
    <row r="440" spans="7:7" ht="15" thickBot="1" x14ac:dyDescent="0.4">
      <c r="G440" s="132"/>
    </row>
    <row r="441" spans="7:7" ht="15" thickBot="1" x14ac:dyDescent="0.4">
      <c r="G441" s="132"/>
    </row>
    <row r="442" spans="7:7" ht="15" thickBot="1" x14ac:dyDescent="0.4">
      <c r="G442" s="132"/>
    </row>
    <row r="443" spans="7:7" ht="15" thickBot="1" x14ac:dyDescent="0.4">
      <c r="G443" s="132"/>
    </row>
    <row r="444" spans="7:7" ht="15" thickBot="1" x14ac:dyDescent="0.4">
      <c r="G444" s="132"/>
    </row>
    <row r="445" spans="7:7" ht="15" thickBot="1" x14ac:dyDescent="0.4">
      <c r="G445" s="132"/>
    </row>
    <row r="446" spans="7:7" ht="15" thickBot="1" x14ac:dyDescent="0.4">
      <c r="G446" s="132"/>
    </row>
    <row r="447" spans="7:7" ht="15" thickBot="1" x14ac:dyDescent="0.4">
      <c r="G447" s="132"/>
    </row>
    <row r="448" spans="7:7" ht="15" thickBot="1" x14ac:dyDescent="0.4">
      <c r="G448" s="132"/>
    </row>
    <row r="449" spans="7:7" ht="15" thickBot="1" x14ac:dyDescent="0.4">
      <c r="G449" s="132"/>
    </row>
    <row r="450" spans="7:7" ht="15" thickBot="1" x14ac:dyDescent="0.4">
      <c r="G450" s="132"/>
    </row>
    <row r="451" spans="7:7" ht="15" thickBot="1" x14ac:dyDescent="0.4">
      <c r="G451" s="132"/>
    </row>
    <row r="452" spans="7:7" ht="15" thickBot="1" x14ac:dyDescent="0.4">
      <c r="G452" s="132"/>
    </row>
    <row r="453" spans="7:7" ht="15" thickBot="1" x14ac:dyDescent="0.4">
      <c r="G453" s="132"/>
    </row>
    <row r="454" spans="7:7" ht="15" thickBot="1" x14ac:dyDescent="0.4">
      <c r="G454" s="132"/>
    </row>
    <row r="455" spans="7:7" ht="15" thickBot="1" x14ac:dyDescent="0.4">
      <c r="G455" s="132"/>
    </row>
    <row r="456" spans="7:7" ht="15" thickBot="1" x14ac:dyDescent="0.4">
      <c r="G456" s="132"/>
    </row>
    <row r="457" spans="7:7" ht="15" thickBot="1" x14ac:dyDescent="0.4">
      <c r="G457" s="132"/>
    </row>
    <row r="458" spans="7:7" ht="15" thickBot="1" x14ac:dyDescent="0.4">
      <c r="G458" s="132"/>
    </row>
    <row r="459" spans="7:7" ht="15" thickBot="1" x14ac:dyDescent="0.4">
      <c r="G459" s="132"/>
    </row>
    <row r="460" spans="7:7" ht="15" thickBot="1" x14ac:dyDescent="0.4">
      <c r="G460" s="132"/>
    </row>
    <row r="461" spans="7:7" ht="15" thickBot="1" x14ac:dyDescent="0.4">
      <c r="G461" s="132"/>
    </row>
    <row r="462" spans="7:7" ht="15" thickBot="1" x14ac:dyDescent="0.4">
      <c r="G462" s="132"/>
    </row>
    <row r="463" spans="7:7" ht="15" thickBot="1" x14ac:dyDescent="0.4">
      <c r="G463" s="132"/>
    </row>
    <row r="464" spans="7:7" ht="15" thickBot="1" x14ac:dyDescent="0.4">
      <c r="G464" s="132"/>
    </row>
    <row r="465" spans="7:7" ht="15" thickBot="1" x14ac:dyDescent="0.4">
      <c r="G465" s="132"/>
    </row>
    <row r="466" spans="7:7" ht="15" thickBot="1" x14ac:dyDescent="0.4">
      <c r="G466" s="132"/>
    </row>
    <row r="467" spans="7:7" ht="15" thickBot="1" x14ac:dyDescent="0.4">
      <c r="G467" s="132"/>
    </row>
    <row r="468" spans="7:7" ht="15" thickBot="1" x14ac:dyDescent="0.4">
      <c r="G468" s="132"/>
    </row>
    <row r="469" spans="7:7" ht="15" thickBot="1" x14ac:dyDescent="0.4">
      <c r="G469" s="132"/>
    </row>
    <row r="470" spans="7:7" ht="15" thickBot="1" x14ac:dyDescent="0.4">
      <c r="G470" s="132"/>
    </row>
    <row r="471" spans="7:7" ht="15" thickBot="1" x14ac:dyDescent="0.4">
      <c r="G471" s="132"/>
    </row>
    <row r="472" spans="7:7" ht="15" thickBot="1" x14ac:dyDescent="0.4">
      <c r="G472" s="132"/>
    </row>
    <row r="473" spans="7:7" ht="15" thickBot="1" x14ac:dyDescent="0.4">
      <c r="G473" s="132"/>
    </row>
    <row r="474" spans="7:7" ht="15" thickBot="1" x14ac:dyDescent="0.4">
      <c r="G474" s="132"/>
    </row>
    <row r="475" spans="7:7" ht="15" thickBot="1" x14ac:dyDescent="0.4">
      <c r="G475" s="132"/>
    </row>
    <row r="476" spans="7:7" ht="15" thickBot="1" x14ac:dyDescent="0.4">
      <c r="G476" s="132"/>
    </row>
    <row r="477" spans="7:7" ht="15" thickBot="1" x14ac:dyDescent="0.4">
      <c r="G477" s="132"/>
    </row>
    <row r="478" spans="7:7" ht="15" thickBot="1" x14ac:dyDescent="0.4">
      <c r="G478" s="132"/>
    </row>
    <row r="479" spans="7:7" ht="15" thickBot="1" x14ac:dyDescent="0.4">
      <c r="G479" s="132"/>
    </row>
    <row r="480" spans="7:7" ht="15" thickBot="1" x14ac:dyDescent="0.4">
      <c r="G480" s="132"/>
    </row>
    <row r="481" spans="7:7" ht="15" thickBot="1" x14ac:dyDescent="0.4">
      <c r="G481" s="132"/>
    </row>
    <row r="482" spans="7:7" ht="15" thickBot="1" x14ac:dyDescent="0.4">
      <c r="G482" s="132"/>
    </row>
    <row r="483" spans="7:7" ht="15" thickBot="1" x14ac:dyDescent="0.4">
      <c r="G483" s="132"/>
    </row>
    <row r="484" spans="7:7" ht="15" thickBot="1" x14ac:dyDescent="0.4">
      <c r="G484" s="132"/>
    </row>
    <row r="485" spans="7:7" ht="15" thickBot="1" x14ac:dyDescent="0.4">
      <c r="G485" s="132"/>
    </row>
    <row r="486" spans="7:7" ht="15" thickBot="1" x14ac:dyDescent="0.4">
      <c r="G486" s="132"/>
    </row>
    <row r="487" spans="7:7" ht="15" thickBot="1" x14ac:dyDescent="0.4">
      <c r="G487" s="132"/>
    </row>
    <row r="488" spans="7:7" ht="15" thickBot="1" x14ac:dyDescent="0.4">
      <c r="G488" s="132"/>
    </row>
    <row r="489" spans="7:7" ht="15" thickBot="1" x14ac:dyDescent="0.4">
      <c r="G489" s="132"/>
    </row>
    <row r="490" spans="7:7" ht="15" thickBot="1" x14ac:dyDescent="0.4">
      <c r="G490" s="132"/>
    </row>
    <row r="491" spans="7:7" ht="15" thickBot="1" x14ac:dyDescent="0.4">
      <c r="G491" s="132"/>
    </row>
    <row r="492" spans="7:7" ht="15" thickBot="1" x14ac:dyDescent="0.4">
      <c r="G492" s="132"/>
    </row>
    <row r="493" spans="7:7" ht="15" thickBot="1" x14ac:dyDescent="0.4">
      <c r="G493" s="132"/>
    </row>
    <row r="494" spans="7:7" ht="15" thickBot="1" x14ac:dyDescent="0.4">
      <c r="G494" s="132"/>
    </row>
    <row r="495" spans="7:7" ht="15" thickBot="1" x14ac:dyDescent="0.4">
      <c r="G495" s="132"/>
    </row>
    <row r="496" spans="7:7" ht="15" thickBot="1" x14ac:dyDescent="0.4">
      <c r="G496" s="132"/>
    </row>
    <row r="497" spans="7:7" ht="15" thickBot="1" x14ac:dyDescent="0.4">
      <c r="G497" s="132"/>
    </row>
    <row r="498" spans="7:7" ht="15" thickBot="1" x14ac:dyDescent="0.4">
      <c r="G498" s="132"/>
    </row>
    <row r="499" spans="7:7" ht="15" thickBot="1" x14ac:dyDescent="0.4">
      <c r="G499" s="132"/>
    </row>
    <row r="500" spans="7:7" ht="15" thickBot="1" x14ac:dyDescent="0.4">
      <c r="G500" s="132"/>
    </row>
    <row r="501" spans="7:7" ht="15" thickBot="1" x14ac:dyDescent="0.4">
      <c r="G501" s="132"/>
    </row>
    <row r="502" spans="7:7" ht="15" thickBot="1" x14ac:dyDescent="0.4">
      <c r="G502" s="132"/>
    </row>
    <row r="503" spans="7:7" ht="15" thickBot="1" x14ac:dyDescent="0.4">
      <c r="G503" s="132"/>
    </row>
    <row r="504" spans="7:7" ht="15" thickBot="1" x14ac:dyDescent="0.4">
      <c r="G504" s="132"/>
    </row>
    <row r="505" spans="7:7" ht="15" thickBot="1" x14ac:dyDescent="0.4">
      <c r="G505" s="132"/>
    </row>
    <row r="506" spans="7:7" ht="15" thickBot="1" x14ac:dyDescent="0.4">
      <c r="G506" s="132"/>
    </row>
    <row r="507" spans="7:7" ht="15" thickBot="1" x14ac:dyDescent="0.4">
      <c r="G507" s="132"/>
    </row>
    <row r="508" spans="7:7" ht="15" thickBot="1" x14ac:dyDescent="0.4">
      <c r="G508" s="132"/>
    </row>
    <row r="509" spans="7:7" ht="15" thickBot="1" x14ac:dyDescent="0.4">
      <c r="G509" s="132"/>
    </row>
    <row r="510" spans="7:7" ht="15" thickBot="1" x14ac:dyDescent="0.4">
      <c r="G510" s="132"/>
    </row>
    <row r="511" spans="7:7" ht="15" thickBot="1" x14ac:dyDescent="0.4">
      <c r="G511" s="132"/>
    </row>
    <row r="512" spans="7:7" ht="15" thickBot="1" x14ac:dyDescent="0.4">
      <c r="G512" s="132"/>
    </row>
    <row r="513" spans="7:7" ht="15" thickBot="1" x14ac:dyDescent="0.4">
      <c r="G513" s="132"/>
    </row>
    <row r="514" spans="7:7" ht="15" thickBot="1" x14ac:dyDescent="0.4">
      <c r="G514" s="132"/>
    </row>
    <row r="515" spans="7:7" ht="15" thickBot="1" x14ac:dyDescent="0.4">
      <c r="G515" s="132"/>
    </row>
    <row r="516" spans="7:7" ht="15" thickBot="1" x14ac:dyDescent="0.4">
      <c r="G516" s="132"/>
    </row>
    <row r="517" spans="7:7" ht="15" thickBot="1" x14ac:dyDescent="0.4">
      <c r="G517" s="132"/>
    </row>
    <row r="518" spans="7:7" ht="15" thickBot="1" x14ac:dyDescent="0.4">
      <c r="G518" s="132"/>
    </row>
    <row r="519" spans="7:7" ht="15" thickBot="1" x14ac:dyDescent="0.4">
      <c r="G519" s="132"/>
    </row>
    <row r="520" spans="7:7" ht="15" thickBot="1" x14ac:dyDescent="0.4">
      <c r="G520" s="132"/>
    </row>
    <row r="521" spans="7:7" ht="15" thickBot="1" x14ac:dyDescent="0.4">
      <c r="G521" s="132"/>
    </row>
    <row r="522" spans="7:7" ht="15" thickBot="1" x14ac:dyDescent="0.4">
      <c r="G522" s="132"/>
    </row>
    <row r="523" spans="7:7" ht="15" thickBot="1" x14ac:dyDescent="0.4">
      <c r="G523" s="132"/>
    </row>
    <row r="524" spans="7:7" ht="15" thickBot="1" x14ac:dyDescent="0.4">
      <c r="G524" s="132"/>
    </row>
    <row r="525" spans="7:7" ht="15" thickBot="1" x14ac:dyDescent="0.4">
      <c r="G525" s="132"/>
    </row>
    <row r="526" spans="7:7" ht="15" thickBot="1" x14ac:dyDescent="0.4">
      <c r="G526" s="132"/>
    </row>
    <row r="527" spans="7:7" ht="15" thickBot="1" x14ac:dyDescent="0.4">
      <c r="G527" s="132"/>
    </row>
    <row r="528" spans="7:7" ht="15" thickBot="1" x14ac:dyDescent="0.4">
      <c r="G528" s="132"/>
    </row>
    <row r="529" spans="7:7" ht="15" thickBot="1" x14ac:dyDescent="0.4">
      <c r="G529" s="132"/>
    </row>
    <row r="530" spans="7:7" ht="15" thickBot="1" x14ac:dyDescent="0.4">
      <c r="G530" s="132"/>
    </row>
    <row r="531" spans="7:7" ht="15" thickBot="1" x14ac:dyDescent="0.4">
      <c r="G531" s="132"/>
    </row>
    <row r="532" spans="7:7" ht="15" thickBot="1" x14ac:dyDescent="0.4">
      <c r="G532" s="132"/>
    </row>
    <row r="533" spans="7:7" ht="15" thickBot="1" x14ac:dyDescent="0.4">
      <c r="G533" s="132"/>
    </row>
    <row r="534" spans="7:7" ht="15" thickBot="1" x14ac:dyDescent="0.4">
      <c r="G534" s="132"/>
    </row>
    <row r="535" spans="7:7" ht="15" thickBot="1" x14ac:dyDescent="0.4">
      <c r="G535" s="132"/>
    </row>
    <row r="536" spans="7:7" ht="15" thickBot="1" x14ac:dyDescent="0.4">
      <c r="G536" s="132"/>
    </row>
    <row r="537" spans="7:7" ht="15" thickBot="1" x14ac:dyDescent="0.4">
      <c r="G537" s="132"/>
    </row>
    <row r="538" spans="7:7" ht="15" thickBot="1" x14ac:dyDescent="0.4">
      <c r="G538" s="132"/>
    </row>
    <row r="539" spans="7:7" ht="15" thickBot="1" x14ac:dyDescent="0.4">
      <c r="G539" s="132"/>
    </row>
    <row r="540" spans="7:7" ht="15" thickBot="1" x14ac:dyDescent="0.4">
      <c r="G540" s="132"/>
    </row>
    <row r="541" spans="7:7" ht="15" thickBot="1" x14ac:dyDescent="0.4">
      <c r="G541" s="132"/>
    </row>
    <row r="542" spans="7:7" ht="15" thickBot="1" x14ac:dyDescent="0.4">
      <c r="G542" s="132"/>
    </row>
    <row r="543" spans="7:7" ht="15" thickBot="1" x14ac:dyDescent="0.4">
      <c r="G543" s="132"/>
    </row>
    <row r="544" spans="7:7" ht="15" thickBot="1" x14ac:dyDescent="0.4">
      <c r="G544" s="132"/>
    </row>
    <row r="545" spans="7:7" ht="15" thickBot="1" x14ac:dyDescent="0.4">
      <c r="G545" s="132"/>
    </row>
    <row r="546" spans="7:7" ht="15" thickBot="1" x14ac:dyDescent="0.4">
      <c r="G546" s="132"/>
    </row>
    <row r="547" spans="7:7" ht="15" thickBot="1" x14ac:dyDescent="0.4">
      <c r="G547" s="132"/>
    </row>
    <row r="548" spans="7:7" ht="15" thickBot="1" x14ac:dyDescent="0.4">
      <c r="G548" s="132"/>
    </row>
    <row r="549" spans="7:7" ht="15" thickBot="1" x14ac:dyDescent="0.4">
      <c r="G549" s="132"/>
    </row>
    <row r="550" spans="7:7" ht="15" thickBot="1" x14ac:dyDescent="0.4">
      <c r="G550" s="132"/>
    </row>
    <row r="551" spans="7:7" ht="15" thickBot="1" x14ac:dyDescent="0.4">
      <c r="G551" s="132"/>
    </row>
    <row r="552" spans="7:7" ht="15" thickBot="1" x14ac:dyDescent="0.4">
      <c r="G552" s="132"/>
    </row>
    <row r="553" spans="7:7" ht="15" thickBot="1" x14ac:dyDescent="0.4">
      <c r="G553" s="132"/>
    </row>
    <row r="554" spans="7:7" ht="15" thickBot="1" x14ac:dyDescent="0.4">
      <c r="G554" s="132"/>
    </row>
    <row r="555" spans="7:7" ht="15" thickBot="1" x14ac:dyDescent="0.4">
      <c r="G555" s="132"/>
    </row>
    <row r="556" spans="7:7" ht="15" thickBot="1" x14ac:dyDescent="0.4">
      <c r="G556" s="132"/>
    </row>
    <row r="557" spans="7:7" ht="15" thickBot="1" x14ac:dyDescent="0.4">
      <c r="G557" s="132"/>
    </row>
    <row r="558" spans="7:7" ht="15" thickBot="1" x14ac:dyDescent="0.4">
      <c r="G558" s="132"/>
    </row>
    <row r="559" spans="7:7" ht="15" thickBot="1" x14ac:dyDescent="0.4">
      <c r="G559" s="132"/>
    </row>
    <row r="560" spans="7:7" ht="15" thickBot="1" x14ac:dyDescent="0.4">
      <c r="G560" s="132"/>
    </row>
    <row r="561" spans="7:7" ht="15" thickBot="1" x14ac:dyDescent="0.4">
      <c r="G561" s="132"/>
    </row>
    <row r="562" spans="7:7" ht="15" thickBot="1" x14ac:dyDescent="0.4">
      <c r="G562" s="132"/>
    </row>
    <row r="563" spans="7:7" ht="15" thickBot="1" x14ac:dyDescent="0.4">
      <c r="G563" s="132"/>
    </row>
    <row r="564" spans="7:7" ht="15" thickBot="1" x14ac:dyDescent="0.4">
      <c r="G564" s="132"/>
    </row>
    <row r="565" spans="7:7" ht="15" thickBot="1" x14ac:dyDescent="0.4">
      <c r="G565" s="132"/>
    </row>
    <row r="566" spans="7:7" ht="15" thickBot="1" x14ac:dyDescent="0.4">
      <c r="G566" s="132"/>
    </row>
    <row r="567" spans="7:7" ht="15" thickBot="1" x14ac:dyDescent="0.4">
      <c r="G567" s="132"/>
    </row>
    <row r="568" spans="7:7" ht="15" thickBot="1" x14ac:dyDescent="0.4">
      <c r="G568" s="132"/>
    </row>
    <row r="569" spans="7:7" ht="15" thickBot="1" x14ac:dyDescent="0.4">
      <c r="G569" s="132"/>
    </row>
    <row r="570" spans="7:7" ht="15" thickBot="1" x14ac:dyDescent="0.4">
      <c r="G570" s="132"/>
    </row>
    <row r="571" spans="7:7" ht="15" thickBot="1" x14ac:dyDescent="0.4">
      <c r="G571" s="132"/>
    </row>
    <row r="572" spans="7:7" ht="15" thickBot="1" x14ac:dyDescent="0.4">
      <c r="G572" s="132"/>
    </row>
    <row r="573" spans="7:7" ht="15" thickBot="1" x14ac:dyDescent="0.4">
      <c r="G573" s="132"/>
    </row>
    <row r="574" spans="7:7" ht="15" thickBot="1" x14ac:dyDescent="0.4">
      <c r="G574" s="132"/>
    </row>
    <row r="575" spans="7:7" ht="15" thickBot="1" x14ac:dyDescent="0.4">
      <c r="G575" s="132"/>
    </row>
    <row r="576" spans="7:7" ht="15" thickBot="1" x14ac:dyDescent="0.4">
      <c r="G576" s="132"/>
    </row>
    <row r="577" spans="7:7" ht="15" thickBot="1" x14ac:dyDescent="0.4">
      <c r="G577" s="132"/>
    </row>
    <row r="578" spans="7:7" ht="15" thickBot="1" x14ac:dyDescent="0.4">
      <c r="G578" s="132"/>
    </row>
    <row r="579" spans="7:7" ht="15" thickBot="1" x14ac:dyDescent="0.4">
      <c r="G579" s="132"/>
    </row>
    <row r="580" spans="7:7" ht="15" thickBot="1" x14ac:dyDescent="0.4">
      <c r="G580" s="132"/>
    </row>
    <row r="581" spans="7:7" ht="15" thickBot="1" x14ac:dyDescent="0.4">
      <c r="G581" s="132"/>
    </row>
    <row r="582" spans="7:7" ht="15" thickBot="1" x14ac:dyDescent="0.4">
      <c r="G582" s="132"/>
    </row>
    <row r="583" spans="7:7" ht="15" thickBot="1" x14ac:dyDescent="0.4">
      <c r="G583" s="132"/>
    </row>
    <row r="584" spans="7:7" ht="15" thickBot="1" x14ac:dyDescent="0.4">
      <c r="G584" s="132"/>
    </row>
    <row r="585" spans="7:7" ht="15" thickBot="1" x14ac:dyDescent="0.4">
      <c r="G585" s="132"/>
    </row>
    <row r="586" spans="7:7" ht="15" thickBot="1" x14ac:dyDescent="0.4">
      <c r="G586" s="132"/>
    </row>
    <row r="587" spans="7:7" ht="15" thickBot="1" x14ac:dyDescent="0.4">
      <c r="G587" s="132"/>
    </row>
    <row r="588" spans="7:7" ht="15" thickBot="1" x14ac:dyDescent="0.4">
      <c r="G588" s="132"/>
    </row>
    <row r="589" spans="7:7" ht="15" thickBot="1" x14ac:dyDescent="0.4">
      <c r="G589" s="132"/>
    </row>
    <row r="590" spans="7:7" ht="15" thickBot="1" x14ac:dyDescent="0.4">
      <c r="G590" s="132"/>
    </row>
    <row r="591" spans="7:7" ht="15" thickBot="1" x14ac:dyDescent="0.4">
      <c r="G591" s="132"/>
    </row>
    <row r="592" spans="7:7" ht="15" thickBot="1" x14ac:dyDescent="0.4">
      <c r="G592" s="132"/>
    </row>
    <row r="593" spans="7:7" ht="15" thickBot="1" x14ac:dyDescent="0.4">
      <c r="G593" s="132"/>
    </row>
    <row r="594" spans="7:7" ht="15" thickBot="1" x14ac:dyDescent="0.4">
      <c r="G594" s="132"/>
    </row>
    <row r="595" spans="7:7" ht="15" thickBot="1" x14ac:dyDescent="0.4">
      <c r="G595" s="132"/>
    </row>
    <row r="596" spans="7:7" ht="15" thickBot="1" x14ac:dyDescent="0.4">
      <c r="G596" s="132"/>
    </row>
    <row r="597" spans="7:7" ht="15" thickBot="1" x14ac:dyDescent="0.4">
      <c r="G597" s="132"/>
    </row>
    <row r="598" spans="7:7" ht="15" thickBot="1" x14ac:dyDescent="0.4">
      <c r="G598" s="132"/>
    </row>
    <row r="599" spans="7:7" ht="15" thickBot="1" x14ac:dyDescent="0.4">
      <c r="G599" s="132"/>
    </row>
    <row r="600" spans="7:7" ht="15" thickBot="1" x14ac:dyDescent="0.4">
      <c r="G600" s="132"/>
    </row>
    <row r="601" spans="7:7" ht="15" thickBot="1" x14ac:dyDescent="0.4">
      <c r="G601" s="132"/>
    </row>
    <row r="602" spans="7:7" ht="15" thickBot="1" x14ac:dyDescent="0.4">
      <c r="G602" s="132"/>
    </row>
    <row r="603" spans="7:7" ht="15" thickBot="1" x14ac:dyDescent="0.4">
      <c r="G603" s="132"/>
    </row>
    <row r="604" spans="7:7" ht="15" thickBot="1" x14ac:dyDescent="0.4">
      <c r="G604" s="132"/>
    </row>
    <row r="605" spans="7:7" ht="15" thickBot="1" x14ac:dyDescent="0.4">
      <c r="G605" s="132"/>
    </row>
    <row r="606" spans="7:7" ht="15" thickBot="1" x14ac:dyDescent="0.4">
      <c r="G606" s="132"/>
    </row>
    <row r="607" spans="7:7" ht="15" thickBot="1" x14ac:dyDescent="0.4">
      <c r="G607" s="132"/>
    </row>
    <row r="608" spans="7:7" ht="15" thickBot="1" x14ac:dyDescent="0.4">
      <c r="G608" s="132"/>
    </row>
    <row r="609" spans="7:7" ht="15" thickBot="1" x14ac:dyDescent="0.4">
      <c r="G609" s="132"/>
    </row>
    <row r="610" spans="7:7" ht="15" thickBot="1" x14ac:dyDescent="0.4">
      <c r="G610" s="132"/>
    </row>
    <row r="611" spans="7:7" ht="15" thickBot="1" x14ac:dyDescent="0.4">
      <c r="G611" s="132"/>
    </row>
    <row r="612" spans="7:7" ht="15" thickBot="1" x14ac:dyDescent="0.4">
      <c r="G612" s="132"/>
    </row>
    <row r="613" spans="7:7" ht="15" thickBot="1" x14ac:dyDescent="0.4">
      <c r="G613" s="132"/>
    </row>
    <row r="614" spans="7:7" ht="15" thickBot="1" x14ac:dyDescent="0.4">
      <c r="G614" s="132"/>
    </row>
    <row r="615" spans="7:7" ht="15" thickBot="1" x14ac:dyDescent="0.4">
      <c r="G615" s="132"/>
    </row>
    <row r="616" spans="7:7" ht="15" thickBot="1" x14ac:dyDescent="0.4">
      <c r="G616" s="132"/>
    </row>
    <row r="617" spans="7:7" ht="15" thickBot="1" x14ac:dyDescent="0.4">
      <c r="G617" s="132"/>
    </row>
    <row r="618" spans="7:7" ht="15" thickBot="1" x14ac:dyDescent="0.4">
      <c r="G618" s="132"/>
    </row>
    <row r="619" spans="7:7" ht="15" thickBot="1" x14ac:dyDescent="0.4">
      <c r="G619" s="132"/>
    </row>
    <row r="620" spans="7:7" ht="15" thickBot="1" x14ac:dyDescent="0.4">
      <c r="G620" s="132"/>
    </row>
    <row r="621" spans="7:7" ht="15" thickBot="1" x14ac:dyDescent="0.4">
      <c r="G621" s="132"/>
    </row>
    <row r="622" spans="7:7" ht="15" thickBot="1" x14ac:dyDescent="0.4">
      <c r="G622" s="132"/>
    </row>
  </sheetData>
  <phoneticPr fontId="29" type="noConversion"/>
  <dataValidations disablePrompts="1" count="1">
    <dataValidation type="list" allowBlank="1" showInputMessage="1" showErrorMessage="1" sqref="BS99:BS147" xr:uid="{43905FCE-1E19-4DBC-99A1-0FE314D9BEC3}">
      <formula1>$M$1:$M$1</formula1>
    </dataValidation>
  </dataValidations>
  <hyperlinks>
    <hyperlink ref="L10" r:id="rId1" xr:uid="{3161D3AD-86AA-480C-B89E-5F725BAFB232}"/>
    <hyperlink ref="L16" r:id="rId2" xr:uid="{F34A0054-4787-4F85-8F55-D41D61094D7C}"/>
    <hyperlink ref="L24" r:id="rId3" xr:uid="{F3E8C29C-70FF-41F8-BA2A-BD61F1D1774C}"/>
    <hyperlink ref="L27" r:id="rId4" xr:uid="{6F5A253B-59B0-4D11-AFF6-57F955E9109B}"/>
    <hyperlink ref="L33" r:id="rId5" xr:uid="{588E1108-6281-41A7-8A87-193DD586F8C7}"/>
    <hyperlink ref="L40" r:id="rId6" xr:uid="{C0FAA5C4-E62C-4C5C-BCEE-22FB2A410AFB}"/>
    <hyperlink ref="L55" r:id="rId7" xr:uid="{D66286D3-8830-434A-A587-B27CE7625D3B}"/>
    <hyperlink ref="L63" r:id="rId8" xr:uid="{05ABE1DF-2481-484D-B7EB-449C3CB10C9C}"/>
    <hyperlink ref="L65" r:id="rId9" xr:uid="{ECDDAC01-5502-4779-BE00-C52243FF819F}"/>
    <hyperlink ref="L69" r:id="rId10" xr:uid="{B3BBFA0E-B0D2-4242-9675-4F1E5107C823}"/>
    <hyperlink ref="L73" r:id="rId11" xr:uid="{5733A706-3E04-4694-B5CD-F2FF2FBBE986}"/>
    <hyperlink ref="L81" r:id="rId12" xr:uid="{7A34C2B0-A72A-4814-BAEB-4E5CFDA26819}"/>
    <hyperlink ref="L93" r:id="rId13" xr:uid="{F0BBE06B-4E82-4EE4-AC31-41EEE724A127}"/>
    <hyperlink ref="AE99" r:id="rId14" xr:uid="{14120AEE-82B1-47D6-B627-330E06A1D402}"/>
    <hyperlink ref="AE100" r:id="rId15" xr:uid="{85E2F1BD-A427-4610-8868-4D6C4CC0E21B}"/>
    <hyperlink ref="AE101" r:id="rId16" xr:uid="{63806BDB-38B0-40DC-A222-AB76B642E78A}"/>
    <hyperlink ref="AE102" r:id="rId17" xr:uid="{EEC05B47-4942-4CCE-BA36-ABB9D8DC8600}"/>
    <hyperlink ref="AE104" r:id="rId18" xr:uid="{2A9EA942-F8D4-4B0C-ABB5-993EDE525133}"/>
    <hyperlink ref="AE103" r:id="rId19" xr:uid="{38445E6C-AFB6-48F9-BDC3-1CDEFE639320}"/>
    <hyperlink ref="AE107" r:id="rId20" xr:uid="{DDB065D3-76B8-4E20-AD88-27B4DF44A2CD}"/>
    <hyperlink ref="AE106" r:id="rId21" xr:uid="{C4FC4A01-1C74-4769-945A-CC287F00C30E}"/>
    <hyperlink ref="AE131" r:id="rId22" display="mailto:Abdelrazek.a.mohamed@gmail.com" xr:uid="{F12D4C75-F9FB-4E7F-B504-8366F0F316AC}"/>
    <hyperlink ref="AE122" r:id="rId23" xr:uid="{FA59AC5D-E50E-4CC2-93C3-75A210304070}"/>
    <hyperlink ref="AE123" r:id="rId24" display="mailto:m.elmetwaly497@gmail.com" xr:uid="{E8FD57C3-3021-45AC-8FB8-067640E360B8}"/>
    <hyperlink ref="AE124" r:id="rId25" display="mailto:fsabri@aucegypt.edu" xr:uid="{7CD25889-11DD-4F9E-AB27-1F92FF85DF0B}"/>
    <hyperlink ref="AE125" r:id="rId26" xr:uid="{4A771724-B9A9-4DD2-A544-4D11ED8AFCB9}"/>
    <hyperlink ref="AE127" r:id="rId27" display="mailto:Amrmohamed94000@gmail.com" xr:uid="{5CF14AA0-1414-40CF-B801-587988206408}"/>
    <hyperlink ref="AE142" r:id="rId28" xr:uid="{AA00C725-10DF-4888-9B51-8CE08F12F8B7}"/>
    <hyperlink ref="AE126" r:id="rId29" xr:uid="{3B126A21-7C10-40DE-BF13-E67946683B76}"/>
    <hyperlink ref="AE133" r:id="rId30" display="mailto:ahmed.mahgoub@live.com" xr:uid="{75692D1C-20AF-41BB-A1B6-D8ADDBBA20F7}"/>
    <hyperlink ref="AE128" r:id="rId31" display="mailto:Osama.engineer98@gmail.com" xr:uid="{FA93B387-CC74-441D-B538-3906CC911114}"/>
    <hyperlink ref="AE132" r:id="rId32" display="mailto:amrosman74@hotmail.com" xr:uid="{3DA9C71F-DB25-47A1-8B6E-6C117BDE8A9C}"/>
    <hyperlink ref="AE147" r:id="rId33" xr:uid="{A87AF696-9507-46FE-AB32-67C9411DAF1B}"/>
    <hyperlink ref="AE143" r:id="rId34" xr:uid="{2DDFFA9A-55FB-41B8-8110-43690A9204B3}"/>
  </hyperlinks>
  <pageMargins left="0.69930555555555596" right="0.69930555555555596" top="0.75" bottom="0.75" header="0.51041666666666696" footer="0.51041666666666696"/>
  <pageSetup firstPageNumber="0" orientation="portrait" useFirstPageNumber="1" horizontalDpi="300" verticalDpi="300" r:id="rId35"/>
  <headerFooter alignWithMargins="0"/>
  <legacyDrawing r:id="rId3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07A5-DED2-446D-8574-96C00E8E460A}">
  <sheetPr>
    <tabColor rgb="FF00B050"/>
  </sheetPr>
  <dimension ref="A1:E12"/>
  <sheetViews>
    <sheetView workbookViewId="0">
      <selection activeCell="C28" sqref="C28"/>
    </sheetView>
  </sheetViews>
  <sheetFormatPr defaultRowHeight="14.5" x14ac:dyDescent="0.35"/>
  <cols>
    <col min="1" max="1" width="2" bestFit="1" customWidth="1"/>
    <col min="2" max="2" width="42.6328125" style="55" customWidth="1"/>
    <col min="3" max="3" width="62" bestFit="1" customWidth="1"/>
  </cols>
  <sheetData>
    <row r="1" spans="1:5" x14ac:dyDescent="0.35">
      <c r="A1" s="55">
        <v>1</v>
      </c>
      <c r="B1" s="55" t="s">
        <v>517</v>
      </c>
      <c r="C1" t="s">
        <v>516</v>
      </c>
      <c r="D1" s="75" t="s">
        <v>528</v>
      </c>
      <c r="E1" s="75" t="s">
        <v>529</v>
      </c>
    </row>
    <row r="2" spans="1:5" x14ac:dyDescent="0.35">
      <c r="A2">
        <v>2</v>
      </c>
      <c r="B2" s="55" t="s">
        <v>515</v>
      </c>
      <c r="C2" t="s">
        <v>526</v>
      </c>
    </row>
    <row r="3" spans="1:5" x14ac:dyDescent="0.35">
      <c r="A3">
        <v>3</v>
      </c>
      <c r="B3" s="55" t="s">
        <v>527</v>
      </c>
      <c r="C3" t="s">
        <v>538</v>
      </c>
    </row>
    <row r="5" spans="1:5" x14ac:dyDescent="0.35">
      <c r="B5" s="55" t="s">
        <v>530</v>
      </c>
      <c r="C5" t="s">
        <v>531</v>
      </c>
      <c r="D5" t="s">
        <v>532</v>
      </c>
    </row>
    <row r="6" spans="1:5" x14ac:dyDescent="0.35">
      <c r="B6" s="76" t="s">
        <v>533</v>
      </c>
      <c r="C6" s="75" t="s">
        <v>596</v>
      </c>
      <c r="D6" s="75">
        <v>141718</v>
      </c>
    </row>
    <row r="7" spans="1:5" x14ac:dyDescent="0.35">
      <c r="B7" s="76" t="s">
        <v>534</v>
      </c>
      <c r="C7" s="75" t="s">
        <v>528</v>
      </c>
      <c r="D7" s="75" t="s">
        <v>528</v>
      </c>
    </row>
    <row r="8" spans="1:5" x14ac:dyDescent="0.35">
      <c r="B8" s="76" t="s">
        <v>535</v>
      </c>
      <c r="C8" s="75" t="s">
        <v>528</v>
      </c>
      <c r="D8" s="75" t="s">
        <v>528</v>
      </c>
    </row>
    <row r="9" spans="1:5" x14ac:dyDescent="0.35">
      <c r="B9" s="76" t="s">
        <v>536</v>
      </c>
      <c r="C9" s="75" t="s">
        <v>528</v>
      </c>
      <c r="D9" s="75" t="s">
        <v>528</v>
      </c>
    </row>
    <row r="10" spans="1:5" x14ac:dyDescent="0.35">
      <c r="B10" s="76" t="s">
        <v>537</v>
      </c>
      <c r="C10" s="75" t="s">
        <v>528</v>
      </c>
      <c r="D10" s="75" t="s">
        <v>528</v>
      </c>
    </row>
    <row r="11" spans="1:5" x14ac:dyDescent="0.35">
      <c r="B11" s="208" t="s">
        <v>522</v>
      </c>
      <c r="C11" s="209"/>
    </row>
    <row r="12" spans="1:5" x14ac:dyDescent="0.35">
      <c r="B12" s="14" t="s">
        <v>523</v>
      </c>
      <c r="C12" s="68"/>
    </row>
  </sheetData>
  <mergeCells count="1">
    <mergeCell ref="B11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EB85-6842-4328-BE4B-EB00E37178B4}">
  <dimension ref="A1:K142"/>
  <sheetViews>
    <sheetView topLeftCell="A12" workbookViewId="0">
      <selection activeCell="G3" sqref="G3"/>
    </sheetView>
  </sheetViews>
  <sheetFormatPr defaultRowHeight="14.5" x14ac:dyDescent="0.35"/>
  <cols>
    <col min="1" max="1" width="10.1796875" bestFit="1" customWidth="1"/>
    <col min="2" max="2" width="17.54296875" customWidth="1"/>
    <col min="3" max="3" width="17.1796875" bestFit="1" customWidth="1"/>
    <col min="4" max="4" width="27.1796875" bestFit="1" customWidth="1"/>
    <col min="5" max="5" width="35" bestFit="1" customWidth="1"/>
    <col min="6" max="6" width="8" bestFit="1" customWidth="1"/>
    <col min="7" max="7" width="23.6328125" bestFit="1" customWidth="1"/>
    <col min="8" max="8" width="33.08984375" bestFit="1" customWidth="1"/>
    <col min="9" max="9" width="32.08984375" bestFit="1" customWidth="1"/>
    <col min="10" max="10" width="34.6328125" customWidth="1"/>
    <col min="11" max="11" width="18.6328125" bestFit="1" customWidth="1"/>
  </cols>
  <sheetData>
    <row r="1" spans="1:11" ht="15.5" x14ac:dyDescent="0.35">
      <c r="A1" s="61" t="s">
        <v>276</v>
      </c>
      <c r="B1" s="61" t="s">
        <v>277</v>
      </c>
      <c r="C1" s="61" t="s">
        <v>278</v>
      </c>
      <c r="D1" s="61" t="s">
        <v>279</v>
      </c>
      <c r="E1" s="61" t="s">
        <v>135</v>
      </c>
      <c r="F1" s="61" t="s">
        <v>280</v>
      </c>
      <c r="G1" s="61" t="s">
        <v>281</v>
      </c>
      <c r="H1" s="61" t="s">
        <v>282</v>
      </c>
      <c r="I1" s="61" t="s">
        <v>283</v>
      </c>
      <c r="J1" s="61" t="s">
        <v>284</v>
      </c>
      <c r="K1" s="61" t="s">
        <v>285</v>
      </c>
    </row>
    <row r="2" spans="1:11" ht="15.5" x14ac:dyDescent="0.35">
      <c r="A2" s="62" t="s">
        <v>286</v>
      </c>
      <c r="B2" s="64">
        <v>1</v>
      </c>
      <c r="C2" s="62" t="s">
        <v>287</v>
      </c>
      <c r="D2" s="62" t="s">
        <v>288</v>
      </c>
      <c r="E2" s="63" t="s">
        <v>289</v>
      </c>
      <c r="F2" s="62" t="s">
        <v>290</v>
      </c>
      <c r="G2" s="63" t="s">
        <v>99</v>
      </c>
      <c r="H2" s="62"/>
      <c r="I2" s="62"/>
      <c r="J2" s="62"/>
      <c r="K2" s="62" t="s">
        <v>518</v>
      </c>
    </row>
    <row r="3" spans="1:11" x14ac:dyDescent="0.35">
      <c r="A3" s="62" t="s">
        <v>286</v>
      </c>
      <c r="B3" s="64">
        <v>1</v>
      </c>
      <c r="C3" s="62" t="s">
        <v>287</v>
      </c>
      <c r="D3" s="62" t="s">
        <v>137</v>
      </c>
      <c r="E3" s="62" t="s">
        <v>137</v>
      </c>
      <c r="F3" s="62" t="s">
        <v>291</v>
      </c>
      <c r="G3" s="62" t="s">
        <v>99</v>
      </c>
      <c r="H3" s="62"/>
      <c r="I3" s="62"/>
      <c r="J3" s="62"/>
      <c r="K3" s="62" t="s">
        <v>518</v>
      </c>
    </row>
    <row r="4" spans="1:11" ht="15.5" x14ac:dyDescent="0.35">
      <c r="A4" s="62" t="s">
        <v>286</v>
      </c>
      <c r="B4" s="64">
        <v>1</v>
      </c>
      <c r="C4" s="62" t="s">
        <v>287</v>
      </c>
      <c r="D4" s="62" t="s">
        <v>292</v>
      </c>
      <c r="E4" s="63" t="s">
        <v>260</v>
      </c>
      <c r="F4" s="62" t="s">
        <v>293</v>
      </c>
      <c r="G4" s="62" t="s">
        <v>99</v>
      </c>
      <c r="H4" s="62"/>
      <c r="I4" s="62"/>
      <c r="J4" s="62"/>
      <c r="K4" s="62" t="s">
        <v>518</v>
      </c>
    </row>
    <row r="5" spans="1:11" ht="15.5" x14ac:dyDescent="0.35">
      <c r="A5" s="62" t="s">
        <v>286</v>
      </c>
      <c r="B5" s="64">
        <v>1</v>
      </c>
      <c r="C5" s="62" t="s">
        <v>287</v>
      </c>
      <c r="D5" s="62" t="s">
        <v>294</v>
      </c>
      <c r="E5" s="63" t="s">
        <v>295</v>
      </c>
      <c r="F5" s="62" t="s">
        <v>293</v>
      </c>
      <c r="G5" s="63" t="s">
        <v>104</v>
      </c>
      <c r="H5" s="62"/>
      <c r="I5" s="62"/>
      <c r="J5" s="62"/>
      <c r="K5" s="62" t="s">
        <v>518</v>
      </c>
    </row>
    <row r="6" spans="1:11" ht="15.5" x14ac:dyDescent="0.35">
      <c r="A6" s="62" t="s">
        <v>286</v>
      </c>
      <c r="B6" s="64">
        <v>1</v>
      </c>
      <c r="C6" s="62" t="s">
        <v>287</v>
      </c>
      <c r="D6" s="62" t="s">
        <v>139</v>
      </c>
      <c r="E6" s="63" t="s">
        <v>139</v>
      </c>
      <c r="F6" s="62" t="s">
        <v>293</v>
      </c>
      <c r="G6" s="62" t="s">
        <v>99</v>
      </c>
      <c r="H6" s="62"/>
      <c r="I6" s="62"/>
      <c r="J6" s="62"/>
      <c r="K6" s="62" t="s">
        <v>518</v>
      </c>
    </row>
    <row r="7" spans="1:11" ht="15.5" x14ac:dyDescent="0.35">
      <c r="A7" s="62" t="s">
        <v>286</v>
      </c>
      <c r="B7" s="64">
        <v>1</v>
      </c>
      <c r="C7" s="62" t="s">
        <v>287</v>
      </c>
      <c r="D7" s="62" t="s">
        <v>296</v>
      </c>
      <c r="E7" s="63" t="s">
        <v>228</v>
      </c>
      <c r="F7" s="62" t="s">
        <v>291</v>
      </c>
      <c r="G7" s="62" t="s">
        <v>99</v>
      </c>
      <c r="H7" s="62"/>
      <c r="I7" s="62"/>
      <c r="J7" s="62"/>
      <c r="K7" s="62" t="s">
        <v>518</v>
      </c>
    </row>
    <row r="8" spans="1:11" ht="15.5" x14ac:dyDescent="0.35">
      <c r="A8" s="62" t="s">
        <v>286</v>
      </c>
      <c r="B8" s="64">
        <v>1</v>
      </c>
      <c r="C8" s="62" t="s">
        <v>287</v>
      </c>
      <c r="D8" s="62" t="s">
        <v>297</v>
      </c>
      <c r="E8" s="63" t="s">
        <v>298</v>
      </c>
      <c r="F8" s="62" t="s">
        <v>293</v>
      </c>
      <c r="G8" s="62" t="s">
        <v>99</v>
      </c>
      <c r="H8" s="62"/>
      <c r="I8" s="62"/>
      <c r="J8" s="62"/>
      <c r="K8" s="62" t="s">
        <v>518</v>
      </c>
    </row>
    <row r="9" spans="1:11" ht="15.5" x14ac:dyDescent="0.35">
      <c r="A9" s="62" t="s">
        <v>286</v>
      </c>
      <c r="B9" s="64">
        <v>1</v>
      </c>
      <c r="C9" s="62" t="s">
        <v>287</v>
      </c>
      <c r="D9" s="62" t="s">
        <v>299</v>
      </c>
      <c r="E9" s="63" t="s">
        <v>300</v>
      </c>
      <c r="F9" s="62" t="s">
        <v>293</v>
      </c>
      <c r="G9" s="62" t="s">
        <v>99</v>
      </c>
      <c r="H9" s="62"/>
      <c r="I9" s="62"/>
      <c r="J9" s="62"/>
      <c r="K9" s="62" t="s">
        <v>518</v>
      </c>
    </row>
    <row r="10" spans="1:11" ht="15.5" x14ac:dyDescent="0.35">
      <c r="A10" s="62" t="s">
        <v>286</v>
      </c>
      <c r="B10" s="64">
        <v>1</v>
      </c>
      <c r="C10" s="62" t="s">
        <v>287</v>
      </c>
      <c r="D10" s="62" t="s">
        <v>301</v>
      </c>
      <c r="E10" s="63" t="s">
        <v>302</v>
      </c>
      <c r="F10" s="62" t="s">
        <v>291</v>
      </c>
      <c r="G10" s="63" t="s">
        <v>104</v>
      </c>
      <c r="H10" s="62"/>
      <c r="I10" s="62"/>
      <c r="J10" s="62"/>
      <c r="K10" s="62" t="s">
        <v>518</v>
      </c>
    </row>
    <row r="11" spans="1:11" ht="15.5" x14ac:dyDescent="0.35">
      <c r="A11" s="62" t="s">
        <v>286</v>
      </c>
      <c r="B11" s="64">
        <v>1</v>
      </c>
      <c r="C11" s="62" t="s">
        <v>287</v>
      </c>
      <c r="D11" s="62" t="s">
        <v>303</v>
      </c>
      <c r="E11" s="63" t="s">
        <v>304</v>
      </c>
      <c r="F11" s="62" t="s">
        <v>291</v>
      </c>
      <c r="G11" s="63" t="s">
        <v>104</v>
      </c>
      <c r="H11" s="62"/>
      <c r="I11" s="62"/>
      <c r="J11" s="62"/>
      <c r="K11" s="62" t="s">
        <v>518</v>
      </c>
    </row>
    <row r="12" spans="1:11" ht="15.5" x14ac:dyDescent="0.35">
      <c r="A12" s="62" t="s">
        <v>286</v>
      </c>
      <c r="B12" s="64">
        <v>1</v>
      </c>
      <c r="C12" s="62" t="s">
        <v>287</v>
      </c>
      <c r="D12" s="62" t="s">
        <v>305</v>
      </c>
      <c r="E12" s="63" t="s">
        <v>306</v>
      </c>
      <c r="F12" s="62" t="s">
        <v>291</v>
      </c>
      <c r="G12" s="63" t="s">
        <v>104</v>
      </c>
      <c r="H12" s="62"/>
      <c r="I12" s="62"/>
      <c r="J12" s="62"/>
      <c r="K12" s="62" t="s">
        <v>518</v>
      </c>
    </row>
    <row r="13" spans="1:11" ht="15.5" x14ac:dyDescent="0.35">
      <c r="A13" s="62" t="s">
        <v>286</v>
      </c>
      <c r="B13" s="64">
        <v>1</v>
      </c>
      <c r="C13" s="62" t="s">
        <v>287</v>
      </c>
      <c r="D13" s="62" t="s">
        <v>246</v>
      </c>
      <c r="E13" s="63" t="s">
        <v>246</v>
      </c>
      <c r="F13" s="62" t="s">
        <v>291</v>
      </c>
      <c r="G13" s="62" t="s">
        <v>99</v>
      </c>
      <c r="H13" s="62"/>
      <c r="I13" s="62"/>
      <c r="J13" s="62"/>
      <c r="K13" s="62" t="s">
        <v>518</v>
      </c>
    </row>
    <row r="14" spans="1:11" x14ac:dyDescent="0.35">
      <c r="A14" s="62" t="s">
        <v>286</v>
      </c>
      <c r="B14" s="64">
        <v>1</v>
      </c>
      <c r="C14" s="62" t="s">
        <v>287</v>
      </c>
      <c r="D14" s="62" t="s">
        <v>141</v>
      </c>
      <c r="E14" s="62" t="s">
        <v>141</v>
      </c>
      <c r="F14" s="62" t="s">
        <v>291</v>
      </c>
      <c r="G14" s="62" t="s">
        <v>99</v>
      </c>
      <c r="H14" s="62"/>
      <c r="I14" s="62"/>
      <c r="J14" s="62"/>
      <c r="K14" s="62" t="s">
        <v>518</v>
      </c>
    </row>
    <row r="15" spans="1:11" ht="15.5" x14ac:dyDescent="0.35">
      <c r="A15" s="62" t="s">
        <v>286</v>
      </c>
      <c r="B15" s="64">
        <v>1</v>
      </c>
      <c r="C15" s="62" t="s">
        <v>287</v>
      </c>
      <c r="D15" s="62" t="s">
        <v>307</v>
      </c>
      <c r="E15" s="63" t="s">
        <v>308</v>
      </c>
      <c r="F15" s="62" t="s">
        <v>291</v>
      </c>
      <c r="G15" s="62" t="s">
        <v>99</v>
      </c>
      <c r="H15" s="62"/>
      <c r="I15" s="62"/>
      <c r="J15" s="62"/>
      <c r="K15" s="62" t="s">
        <v>518</v>
      </c>
    </row>
    <row r="16" spans="1:11" ht="15.5" x14ac:dyDescent="0.35">
      <c r="A16" s="62" t="s">
        <v>286</v>
      </c>
      <c r="B16" s="64">
        <v>1</v>
      </c>
      <c r="C16" s="62" t="s">
        <v>287</v>
      </c>
      <c r="D16" s="62" t="s">
        <v>309</v>
      </c>
      <c r="E16" s="63" t="s">
        <v>310</v>
      </c>
      <c r="F16" s="62" t="s">
        <v>293</v>
      </c>
      <c r="G16" s="63" t="s">
        <v>104</v>
      </c>
      <c r="H16" s="62"/>
      <c r="I16" s="62"/>
      <c r="J16" s="62"/>
      <c r="K16" s="62" t="s">
        <v>518</v>
      </c>
    </row>
    <row r="17" spans="1:11" ht="15.5" x14ac:dyDescent="0.35">
      <c r="A17" s="62" t="s">
        <v>286</v>
      </c>
      <c r="B17" s="64">
        <v>1</v>
      </c>
      <c r="C17" s="62" t="s">
        <v>287</v>
      </c>
      <c r="D17" s="63" t="s">
        <v>311</v>
      </c>
      <c r="E17" s="63" t="s">
        <v>311</v>
      </c>
      <c r="F17" s="62" t="s">
        <v>312</v>
      </c>
      <c r="G17" s="62" t="s">
        <v>99</v>
      </c>
      <c r="H17" s="62"/>
      <c r="I17" s="62"/>
      <c r="J17" s="62"/>
      <c r="K17" s="62" t="s">
        <v>518</v>
      </c>
    </row>
    <row r="18" spans="1:11" ht="15.5" x14ac:dyDescent="0.35">
      <c r="A18" s="62" t="s">
        <v>286</v>
      </c>
      <c r="B18" s="64">
        <v>2</v>
      </c>
      <c r="C18" s="62" t="s">
        <v>313</v>
      </c>
      <c r="D18" s="62" t="s">
        <v>314</v>
      </c>
      <c r="E18" s="63" t="s">
        <v>315</v>
      </c>
      <c r="F18" s="62" t="s">
        <v>293</v>
      </c>
      <c r="G18" s="63" t="s">
        <v>104</v>
      </c>
      <c r="H18" s="62"/>
      <c r="I18" s="62"/>
      <c r="J18" s="62"/>
      <c r="K18" s="62" t="s">
        <v>518</v>
      </c>
    </row>
    <row r="19" spans="1:11" ht="15.5" x14ac:dyDescent="0.35">
      <c r="A19" s="62" t="s">
        <v>286</v>
      </c>
      <c r="B19" s="64">
        <v>2</v>
      </c>
      <c r="C19" s="62" t="s">
        <v>313</v>
      </c>
      <c r="D19" s="62" t="s">
        <v>316</v>
      </c>
      <c r="E19" s="62" t="s">
        <v>317</v>
      </c>
      <c r="F19" s="62" t="s">
        <v>293</v>
      </c>
      <c r="G19" s="63" t="s">
        <v>104</v>
      </c>
      <c r="H19" s="62"/>
      <c r="I19" s="62"/>
      <c r="J19" s="62"/>
      <c r="K19" s="62" t="s">
        <v>518</v>
      </c>
    </row>
    <row r="20" spans="1:11" ht="15.5" x14ac:dyDescent="0.35">
      <c r="A20" s="62" t="s">
        <v>286</v>
      </c>
      <c r="B20" s="64">
        <v>2</v>
      </c>
      <c r="C20" s="62" t="s">
        <v>313</v>
      </c>
      <c r="D20" s="62" t="s">
        <v>318</v>
      </c>
      <c r="E20" s="62" t="s">
        <v>319</v>
      </c>
      <c r="F20" s="62" t="s">
        <v>293</v>
      </c>
      <c r="G20" s="63" t="s">
        <v>99</v>
      </c>
      <c r="H20" s="62"/>
      <c r="I20" s="62"/>
      <c r="J20" s="62"/>
      <c r="K20" s="62" t="s">
        <v>518</v>
      </c>
    </row>
    <row r="21" spans="1:11" ht="15.5" x14ac:dyDescent="0.35">
      <c r="A21" s="62" t="s">
        <v>286</v>
      </c>
      <c r="B21" s="64">
        <v>2</v>
      </c>
      <c r="C21" s="62" t="s">
        <v>313</v>
      </c>
      <c r="D21" s="62" t="s">
        <v>320</v>
      </c>
      <c r="E21" s="62" t="s">
        <v>321</v>
      </c>
      <c r="F21" s="62" t="s">
        <v>312</v>
      </c>
      <c r="G21" s="63" t="s">
        <v>104</v>
      </c>
      <c r="H21" s="62"/>
      <c r="I21" s="62"/>
      <c r="J21" s="62"/>
      <c r="K21" s="62" t="s">
        <v>518</v>
      </c>
    </row>
    <row r="22" spans="1:11" ht="15.5" x14ac:dyDescent="0.35">
      <c r="A22" s="62" t="s">
        <v>286</v>
      </c>
      <c r="B22" s="64">
        <v>2</v>
      </c>
      <c r="C22" s="62" t="s">
        <v>313</v>
      </c>
      <c r="D22" s="62" t="s">
        <v>322</v>
      </c>
      <c r="E22" s="62" t="s">
        <v>323</v>
      </c>
      <c r="F22" s="62" t="s">
        <v>312</v>
      </c>
      <c r="G22" s="63" t="s">
        <v>99</v>
      </c>
      <c r="H22" s="62"/>
      <c r="I22" s="62"/>
      <c r="J22" s="62"/>
      <c r="K22" s="62" t="s">
        <v>518</v>
      </c>
    </row>
    <row r="23" spans="1:11" ht="15.5" x14ac:dyDescent="0.35">
      <c r="A23" s="62" t="s">
        <v>286</v>
      </c>
      <c r="B23" s="64">
        <v>2</v>
      </c>
      <c r="C23" s="62" t="s">
        <v>313</v>
      </c>
      <c r="D23" s="62" t="s">
        <v>148</v>
      </c>
      <c r="E23" s="62" t="s">
        <v>324</v>
      </c>
      <c r="F23" s="62" t="s">
        <v>312</v>
      </c>
      <c r="G23" s="63" t="s">
        <v>104</v>
      </c>
      <c r="H23" s="62"/>
      <c r="I23" s="62"/>
      <c r="J23" s="62"/>
      <c r="K23" s="62" t="s">
        <v>518</v>
      </c>
    </row>
    <row r="24" spans="1:11" ht="15.5" x14ac:dyDescent="0.35">
      <c r="A24" s="62" t="s">
        <v>286</v>
      </c>
      <c r="B24" s="64">
        <v>2</v>
      </c>
      <c r="C24" s="62" t="s">
        <v>313</v>
      </c>
      <c r="D24" s="63" t="s">
        <v>325</v>
      </c>
      <c r="E24" s="62" t="s">
        <v>326</v>
      </c>
      <c r="F24" s="62" t="s">
        <v>312</v>
      </c>
      <c r="G24" s="63" t="s">
        <v>104</v>
      </c>
      <c r="H24" s="62"/>
      <c r="I24" s="62"/>
      <c r="J24" s="62"/>
      <c r="K24" s="62" t="s">
        <v>518</v>
      </c>
    </row>
    <row r="25" spans="1:11" ht="15.5" x14ac:dyDescent="0.35">
      <c r="A25" s="62" t="s">
        <v>286</v>
      </c>
      <c r="B25" s="64">
        <v>2</v>
      </c>
      <c r="C25" s="62" t="s">
        <v>313</v>
      </c>
      <c r="D25" s="63" t="s">
        <v>327</v>
      </c>
      <c r="E25" s="62" t="s">
        <v>328</v>
      </c>
      <c r="F25" s="62" t="s">
        <v>312</v>
      </c>
      <c r="G25" s="63" t="s">
        <v>104</v>
      </c>
      <c r="H25" s="62"/>
      <c r="I25" s="62"/>
      <c r="J25" s="62"/>
      <c r="K25" s="62" t="s">
        <v>518</v>
      </c>
    </row>
    <row r="26" spans="1:11" ht="15.5" x14ac:dyDescent="0.35">
      <c r="A26" s="62" t="s">
        <v>286</v>
      </c>
      <c r="B26" s="64">
        <v>3</v>
      </c>
      <c r="C26" s="62" t="s">
        <v>329</v>
      </c>
      <c r="D26" s="62" t="s">
        <v>330</v>
      </c>
      <c r="E26" s="62" t="s">
        <v>330</v>
      </c>
      <c r="F26" s="62" t="s">
        <v>293</v>
      </c>
      <c r="G26" s="63" t="s">
        <v>104</v>
      </c>
      <c r="H26" s="62"/>
      <c r="I26" s="62"/>
      <c r="J26" s="62"/>
      <c r="K26" s="62" t="s">
        <v>518</v>
      </c>
    </row>
    <row r="27" spans="1:11" ht="15.5" x14ac:dyDescent="0.35">
      <c r="A27" s="62" t="s">
        <v>286</v>
      </c>
      <c r="B27" s="64">
        <v>3</v>
      </c>
      <c r="C27" s="62" t="s">
        <v>329</v>
      </c>
      <c r="D27" s="62" t="s">
        <v>331</v>
      </c>
      <c r="E27" s="62" t="s">
        <v>331</v>
      </c>
      <c r="F27" s="62" t="s">
        <v>293</v>
      </c>
      <c r="G27" s="63" t="s">
        <v>104</v>
      </c>
      <c r="H27" s="62"/>
      <c r="I27" s="62"/>
      <c r="J27" s="62"/>
      <c r="K27" s="62" t="s">
        <v>518</v>
      </c>
    </row>
    <row r="28" spans="1:11" ht="15.5" x14ac:dyDescent="0.35">
      <c r="A28" s="62" t="s">
        <v>286</v>
      </c>
      <c r="B28" s="64">
        <v>3</v>
      </c>
      <c r="C28" s="62" t="s">
        <v>329</v>
      </c>
      <c r="D28" s="62" t="s">
        <v>332</v>
      </c>
      <c r="E28" s="62" t="s">
        <v>332</v>
      </c>
      <c r="F28" s="62" t="s">
        <v>293</v>
      </c>
      <c r="G28" s="63" t="s">
        <v>104</v>
      </c>
      <c r="H28" s="62"/>
      <c r="I28" s="62"/>
      <c r="J28" s="62"/>
      <c r="K28" s="62" t="s">
        <v>518</v>
      </c>
    </row>
    <row r="29" spans="1:11" ht="15.5" x14ac:dyDescent="0.35">
      <c r="A29" s="62" t="s">
        <v>286</v>
      </c>
      <c r="B29" s="64">
        <v>4</v>
      </c>
      <c r="C29" s="62" t="s">
        <v>333</v>
      </c>
      <c r="D29" s="63" t="s">
        <v>334</v>
      </c>
      <c r="E29" s="63" t="s">
        <v>335</v>
      </c>
      <c r="F29" s="62" t="s">
        <v>293</v>
      </c>
      <c r="G29" s="63" t="s">
        <v>336</v>
      </c>
      <c r="H29" s="63" t="s">
        <v>99</v>
      </c>
      <c r="I29" s="63" t="s">
        <v>104</v>
      </c>
      <c r="J29" s="63" t="s">
        <v>104</v>
      </c>
      <c r="K29" s="63" t="s">
        <v>104</v>
      </c>
    </row>
    <row r="30" spans="1:11" ht="15.5" x14ac:dyDescent="0.35">
      <c r="A30" s="62" t="s">
        <v>286</v>
      </c>
      <c r="B30" s="64">
        <v>4</v>
      </c>
      <c r="C30" s="62" t="s">
        <v>333</v>
      </c>
      <c r="D30" s="62" t="s">
        <v>337</v>
      </c>
      <c r="E30" s="63" t="s">
        <v>338</v>
      </c>
      <c r="F30" s="62" t="s">
        <v>293</v>
      </c>
      <c r="G30" s="63" t="s">
        <v>336</v>
      </c>
      <c r="H30" s="63" t="s">
        <v>99</v>
      </c>
      <c r="I30" s="63" t="s">
        <v>104</v>
      </c>
      <c r="J30" s="63" t="s">
        <v>104</v>
      </c>
      <c r="K30" s="63" t="s">
        <v>104</v>
      </c>
    </row>
    <row r="31" spans="1:11" ht="15.5" x14ac:dyDescent="0.35">
      <c r="A31" s="62" t="s">
        <v>286</v>
      </c>
      <c r="B31" s="64">
        <v>4</v>
      </c>
      <c r="C31" s="62" t="s">
        <v>333</v>
      </c>
      <c r="D31" s="62" t="s">
        <v>154</v>
      </c>
      <c r="E31" s="63" t="s">
        <v>339</v>
      </c>
      <c r="F31" s="62" t="s">
        <v>293</v>
      </c>
      <c r="G31" s="63" t="s">
        <v>336</v>
      </c>
      <c r="H31" s="63" t="s">
        <v>99</v>
      </c>
      <c r="I31" s="63" t="s">
        <v>104</v>
      </c>
      <c r="J31" s="63" t="s">
        <v>104</v>
      </c>
      <c r="K31" s="63" t="s">
        <v>104</v>
      </c>
    </row>
    <row r="32" spans="1:11" ht="15.5" x14ac:dyDescent="0.35">
      <c r="A32" s="62" t="s">
        <v>286</v>
      </c>
      <c r="B32" s="64">
        <v>4</v>
      </c>
      <c r="C32" s="62" t="s">
        <v>333</v>
      </c>
      <c r="D32" s="62" t="s">
        <v>340</v>
      </c>
      <c r="E32" s="63" t="s">
        <v>341</v>
      </c>
      <c r="F32" s="62" t="s">
        <v>293</v>
      </c>
      <c r="G32" s="63" t="s">
        <v>336</v>
      </c>
      <c r="H32" s="63" t="s">
        <v>99</v>
      </c>
      <c r="I32" s="63" t="s">
        <v>104</v>
      </c>
      <c r="J32" s="63" t="s">
        <v>104</v>
      </c>
      <c r="K32" s="63" t="s">
        <v>104</v>
      </c>
    </row>
    <row r="33" spans="1:11" ht="15.5" x14ac:dyDescent="0.35">
      <c r="A33" s="62" t="s">
        <v>286</v>
      </c>
      <c r="B33" s="64">
        <v>4</v>
      </c>
      <c r="C33" s="62" t="s">
        <v>333</v>
      </c>
      <c r="D33" s="62" t="s">
        <v>342</v>
      </c>
      <c r="E33" s="63" t="s">
        <v>343</v>
      </c>
      <c r="F33" s="62" t="s">
        <v>293</v>
      </c>
      <c r="G33" s="63" t="s">
        <v>336</v>
      </c>
      <c r="H33" s="63" t="s">
        <v>99</v>
      </c>
      <c r="I33" s="63" t="s">
        <v>104</v>
      </c>
      <c r="J33" s="63" t="s">
        <v>104</v>
      </c>
      <c r="K33" s="63" t="s">
        <v>104</v>
      </c>
    </row>
    <row r="34" spans="1:11" ht="15.5" x14ac:dyDescent="0.35">
      <c r="A34" s="62" t="s">
        <v>286</v>
      </c>
      <c r="B34" s="64">
        <v>4</v>
      </c>
      <c r="C34" s="62" t="s">
        <v>333</v>
      </c>
      <c r="D34" s="62" t="s">
        <v>344</v>
      </c>
      <c r="E34" s="63" t="s">
        <v>345</v>
      </c>
      <c r="F34" s="62" t="s">
        <v>293</v>
      </c>
      <c r="G34" s="63" t="s">
        <v>336</v>
      </c>
      <c r="H34" s="63" t="s">
        <v>99</v>
      </c>
      <c r="I34" s="63" t="s">
        <v>104</v>
      </c>
      <c r="J34" s="63" t="s">
        <v>104</v>
      </c>
      <c r="K34" s="63" t="s">
        <v>104</v>
      </c>
    </row>
    <row r="35" spans="1:11" ht="15.5" x14ac:dyDescent="0.35">
      <c r="A35" s="62" t="s">
        <v>286</v>
      </c>
      <c r="B35" s="64">
        <v>4</v>
      </c>
      <c r="C35" s="62" t="s">
        <v>333</v>
      </c>
      <c r="D35" s="62" t="s">
        <v>346</v>
      </c>
      <c r="E35" s="63" t="s">
        <v>347</v>
      </c>
      <c r="F35" s="62" t="s">
        <v>293</v>
      </c>
      <c r="G35" s="63" t="s">
        <v>336</v>
      </c>
      <c r="H35" s="63" t="s">
        <v>99</v>
      </c>
      <c r="I35" s="63" t="s">
        <v>104</v>
      </c>
      <c r="J35" s="63" t="s">
        <v>104</v>
      </c>
      <c r="K35" s="63" t="s">
        <v>104</v>
      </c>
    </row>
    <row r="36" spans="1:11" ht="15.5" x14ac:dyDescent="0.35">
      <c r="A36" s="62" t="s">
        <v>286</v>
      </c>
      <c r="B36" s="64">
        <v>4</v>
      </c>
      <c r="C36" s="62" t="s">
        <v>333</v>
      </c>
      <c r="D36" s="62" t="s">
        <v>348</v>
      </c>
      <c r="E36" s="63" t="s">
        <v>349</v>
      </c>
      <c r="F36" s="62" t="s">
        <v>293</v>
      </c>
      <c r="G36" s="63" t="s">
        <v>336</v>
      </c>
      <c r="H36" s="63" t="s">
        <v>99</v>
      </c>
      <c r="I36" s="63" t="s">
        <v>104</v>
      </c>
      <c r="J36" s="63" t="s">
        <v>104</v>
      </c>
      <c r="K36" s="63" t="s">
        <v>104</v>
      </c>
    </row>
    <row r="37" spans="1:11" ht="15.5" x14ac:dyDescent="0.35">
      <c r="A37" s="62" t="s">
        <v>286</v>
      </c>
      <c r="B37" s="64">
        <v>4</v>
      </c>
      <c r="C37" s="62" t="s">
        <v>333</v>
      </c>
      <c r="D37" s="62" t="s">
        <v>350</v>
      </c>
      <c r="E37" s="63" t="s">
        <v>351</v>
      </c>
      <c r="F37" s="62" t="s">
        <v>293</v>
      </c>
      <c r="G37" s="63" t="s">
        <v>336</v>
      </c>
      <c r="H37" s="63" t="s">
        <v>99</v>
      </c>
      <c r="I37" s="63" t="s">
        <v>104</v>
      </c>
      <c r="J37" s="63" t="s">
        <v>104</v>
      </c>
      <c r="K37" s="63" t="s">
        <v>104</v>
      </c>
    </row>
    <row r="38" spans="1:11" ht="15.5" x14ac:dyDescent="0.35">
      <c r="A38" s="62" t="s">
        <v>286</v>
      </c>
      <c r="B38" s="64">
        <v>6</v>
      </c>
      <c r="C38" s="62" t="s">
        <v>352</v>
      </c>
      <c r="D38" s="62" t="s">
        <v>353</v>
      </c>
      <c r="E38" s="63" t="s">
        <v>354</v>
      </c>
      <c r="F38" s="62" t="s">
        <v>291</v>
      </c>
      <c r="G38" s="63" t="s">
        <v>99</v>
      </c>
      <c r="H38" s="62" t="s">
        <v>99</v>
      </c>
      <c r="I38" s="62" t="s">
        <v>104</v>
      </c>
      <c r="J38" s="62" t="s">
        <v>99</v>
      </c>
      <c r="K38" s="62" t="s">
        <v>518</v>
      </c>
    </row>
    <row r="39" spans="1:11" ht="15.5" x14ac:dyDescent="0.35">
      <c r="A39" s="62" t="s">
        <v>286</v>
      </c>
      <c r="B39" s="64">
        <v>6</v>
      </c>
      <c r="C39" s="62" t="s">
        <v>352</v>
      </c>
      <c r="D39" s="62" t="s">
        <v>355</v>
      </c>
      <c r="E39" s="63" t="s">
        <v>356</v>
      </c>
      <c r="F39" s="62" t="s">
        <v>291</v>
      </c>
      <c r="G39" s="63" t="s">
        <v>99</v>
      </c>
      <c r="H39" s="62" t="s">
        <v>99</v>
      </c>
      <c r="I39" s="62" t="s">
        <v>104</v>
      </c>
      <c r="J39" s="62" t="s">
        <v>99</v>
      </c>
      <c r="K39" s="62" t="s">
        <v>518</v>
      </c>
    </row>
    <row r="40" spans="1:11" ht="15.5" x14ac:dyDescent="0.35">
      <c r="A40" s="62" t="s">
        <v>286</v>
      </c>
      <c r="B40" s="64">
        <v>6</v>
      </c>
      <c r="C40" s="62" t="s">
        <v>352</v>
      </c>
      <c r="D40" s="62" t="s">
        <v>357</v>
      </c>
      <c r="E40" s="63" t="s">
        <v>358</v>
      </c>
      <c r="F40" s="62" t="s">
        <v>291</v>
      </c>
      <c r="G40" s="63" t="s">
        <v>99</v>
      </c>
      <c r="H40" s="62" t="s">
        <v>99</v>
      </c>
      <c r="I40" s="62" t="s">
        <v>104</v>
      </c>
      <c r="J40" s="62" t="s">
        <v>99</v>
      </c>
      <c r="K40" s="62" t="s">
        <v>518</v>
      </c>
    </row>
    <row r="41" spans="1:11" ht="15.5" x14ac:dyDescent="0.35">
      <c r="A41" s="62" t="s">
        <v>286</v>
      </c>
      <c r="B41" s="64">
        <v>6</v>
      </c>
      <c r="C41" s="62" t="s">
        <v>352</v>
      </c>
      <c r="D41" s="62" t="s">
        <v>359</v>
      </c>
      <c r="E41" s="63" t="s">
        <v>360</v>
      </c>
      <c r="F41" s="62" t="s">
        <v>293</v>
      </c>
      <c r="G41" s="63" t="s">
        <v>99</v>
      </c>
      <c r="H41" s="62" t="s">
        <v>99</v>
      </c>
      <c r="I41" s="62" t="s">
        <v>104</v>
      </c>
      <c r="J41" s="62" t="s">
        <v>99</v>
      </c>
      <c r="K41" s="62" t="s">
        <v>518</v>
      </c>
    </row>
    <row r="42" spans="1:11" ht="15.5" x14ac:dyDescent="0.35">
      <c r="A42" s="62" t="s">
        <v>286</v>
      </c>
      <c r="B42" s="64">
        <v>6</v>
      </c>
      <c r="C42" s="62" t="s">
        <v>352</v>
      </c>
      <c r="D42" s="62" t="s">
        <v>361</v>
      </c>
      <c r="E42" s="63" t="s">
        <v>362</v>
      </c>
      <c r="F42" s="62" t="s">
        <v>293</v>
      </c>
      <c r="G42" s="63" t="s">
        <v>99</v>
      </c>
      <c r="H42" s="62" t="s">
        <v>99</v>
      </c>
      <c r="I42" s="62" t="s">
        <v>104</v>
      </c>
      <c r="J42" s="62" t="s">
        <v>99</v>
      </c>
      <c r="K42" s="62" t="s">
        <v>518</v>
      </c>
    </row>
    <row r="43" spans="1:11" ht="15.5" x14ac:dyDescent="0.35">
      <c r="A43" s="62" t="s">
        <v>286</v>
      </c>
      <c r="B43" s="64">
        <v>6</v>
      </c>
      <c r="C43" s="62" t="s">
        <v>352</v>
      </c>
      <c r="D43" s="62" t="s">
        <v>363</v>
      </c>
      <c r="E43" s="63" t="s">
        <v>364</v>
      </c>
      <c r="F43" s="62" t="s">
        <v>293</v>
      </c>
      <c r="G43" s="63" t="s">
        <v>99</v>
      </c>
      <c r="H43" s="62" t="s">
        <v>99</v>
      </c>
      <c r="I43" s="62" t="s">
        <v>104</v>
      </c>
      <c r="J43" s="62" t="s">
        <v>99</v>
      </c>
      <c r="K43" s="62" t="s">
        <v>518</v>
      </c>
    </row>
    <row r="44" spans="1:11" ht="15.5" x14ac:dyDescent="0.35">
      <c r="A44" s="62" t="s">
        <v>286</v>
      </c>
      <c r="B44" s="64">
        <v>6</v>
      </c>
      <c r="C44" s="62" t="s">
        <v>352</v>
      </c>
      <c r="D44" s="62" t="s">
        <v>365</v>
      </c>
      <c r="E44" s="63" t="s">
        <v>366</v>
      </c>
      <c r="F44" s="62" t="s">
        <v>367</v>
      </c>
      <c r="G44" s="63" t="s">
        <v>99</v>
      </c>
      <c r="H44" s="62" t="s">
        <v>99</v>
      </c>
      <c r="I44" s="62" t="s">
        <v>104</v>
      </c>
      <c r="J44" s="62" t="s">
        <v>99</v>
      </c>
      <c r="K44" s="62" t="s">
        <v>518</v>
      </c>
    </row>
    <row r="45" spans="1:11" ht="15.5" x14ac:dyDescent="0.35">
      <c r="A45" s="62" t="s">
        <v>368</v>
      </c>
      <c r="B45" s="64">
        <v>1</v>
      </c>
      <c r="C45" s="62" t="s">
        <v>143</v>
      </c>
      <c r="D45" s="62" t="s">
        <v>143</v>
      </c>
      <c r="E45" s="63" t="s">
        <v>369</v>
      </c>
      <c r="F45" s="62" t="s">
        <v>370</v>
      </c>
      <c r="G45" s="63" t="s">
        <v>99</v>
      </c>
      <c r="H45" s="62"/>
      <c r="I45" s="62"/>
      <c r="J45" s="62"/>
      <c r="K45" s="62" t="s">
        <v>518</v>
      </c>
    </row>
    <row r="46" spans="1:11" ht="15.5" x14ac:dyDescent="0.35">
      <c r="A46" s="62" t="s">
        <v>368</v>
      </c>
      <c r="B46" s="64">
        <v>1</v>
      </c>
      <c r="C46" s="62" t="s">
        <v>143</v>
      </c>
      <c r="D46" s="62" t="s">
        <v>371</v>
      </c>
      <c r="E46" s="63" t="s">
        <v>372</v>
      </c>
      <c r="F46" s="62" t="s">
        <v>291</v>
      </c>
      <c r="G46" s="63" t="s">
        <v>99</v>
      </c>
      <c r="H46" s="62"/>
      <c r="I46" s="62"/>
      <c r="J46" s="62"/>
      <c r="K46" s="62" t="s">
        <v>518</v>
      </c>
    </row>
    <row r="47" spans="1:11" ht="15.5" x14ac:dyDescent="0.35">
      <c r="A47" s="62" t="s">
        <v>368</v>
      </c>
      <c r="B47" s="64">
        <v>1</v>
      </c>
      <c r="C47" s="62" t="s">
        <v>143</v>
      </c>
      <c r="D47" s="62" t="s">
        <v>373</v>
      </c>
      <c r="E47" s="63" t="s">
        <v>374</v>
      </c>
      <c r="F47" s="62" t="s">
        <v>291</v>
      </c>
      <c r="G47" s="63" t="s">
        <v>104</v>
      </c>
      <c r="H47" s="62"/>
      <c r="I47" s="62"/>
      <c r="J47" s="62"/>
      <c r="K47" s="62" t="s">
        <v>518</v>
      </c>
    </row>
    <row r="48" spans="1:11" ht="15.5" x14ac:dyDescent="0.35">
      <c r="A48" s="62" t="s">
        <v>368</v>
      </c>
      <c r="B48" s="64">
        <v>1</v>
      </c>
      <c r="C48" s="62" t="s">
        <v>143</v>
      </c>
      <c r="D48" s="62" t="s">
        <v>375</v>
      </c>
      <c r="E48" s="63" t="s">
        <v>376</v>
      </c>
      <c r="F48" s="62" t="s">
        <v>312</v>
      </c>
      <c r="G48" s="63" t="s">
        <v>104</v>
      </c>
      <c r="H48" s="62"/>
      <c r="I48" s="62"/>
      <c r="J48" s="62"/>
      <c r="K48" s="62" t="s">
        <v>518</v>
      </c>
    </row>
    <row r="49" spans="1:11" ht="15.5" x14ac:dyDescent="0.35">
      <c r="A49" s="62" t="s">
        <v>368</v>
      </c>
      <c r="B49" s="64">
        <v>1</v>
      </c>
      <c r="C49" s="62" t="s">
        <v>143</v>
      </c>
      <c r="D49" s="62" t="s">
        <v>377</v>
      </c>
      <c r="E49" s="63" t="s">
        <v>378</v>
      </c>
      <c r="F49" s="62" t="s">
        <v>312</v>
      </c>
      <c r="G49" s="63" t="s">
        <v>99</v>
      </c>
      <c r="H49" s="62"/>
      <c r="I49" s="62"/>
      <c r="J49" s="62"/>
      <c r="K49" s="62" t="s">
        <v>518</v>
      </c>
    </row>
    <row r="50" spans="1:11" ht="15.5" x14ac:dyDescent="0.35">
      <c r="A50" s="62" t="s">
        <v>368</v>
      </c>
      <c r="B50" s="64">
        <v>1</v>
      </c>
      <c r="C50" s="62" t="s">
        <v>143</v>
      </c>
      <c r="D50" s="62" t="s">
        <v>379</v>
      </c>
      <c r="E50" s="63" t="s">
        <v>380</v>
      </c>
      <c r="F50" s="62" t="s">
        <v>312</v>
      </c>
      <c r="G50" s="63" t="s">
        <v>104</v>
      </c>
      <c r="H50" s="62"/>
      <c r="I50" s="62"/>
      <c r="J50" s="62"/>
      <c r="K50" s="62" t="s">
        <v>518</v>
      </c>
    </row>
    <row r="51" spans="1:11" ht="15.5" x14ac:dyDescent="0.35">
      <c r="A51" s="62" t="s">
        <v>368</v>
      </c>
      <c r="B51" s="64">
        <v>2</v>
      </c>
      <c r="C51" s="62" t="s">
        <v>145</v>
      </c>
      <c r="D51" s="62" t="s">
        <v>143</v>
      </c>
      <c r="E51" s="63" t="s">
        <v>369</v>
      </c>
      <c r="F51" s="62" t="s">
        <v>381</v>
      </c>
      <c r="G51" s="63" t="s">
        <v>99</v>
      </c>
      <c r="H51" s="62"/>
      <c r="I51" s="62"/>
      <c r="J51" s="62"/>
      <c r="K51" s="62" t="s">
        <v>518</v>
      </c>
    </row>
    <row r="52" spans="1:11" ht="15.5" x14ac:dyDescent="0.35">
      <c r="A52" s="62" t="s">
        <v>368</v>
      </c>
      <c r="B52" s="64">
        <v>2</v>
      </c>
      <c r="C52" s="62" t="s">
        <v>145</v>
      </c>
      <c r="D52" s="62" t="s">
        <v>371</v>
      </c>
      <c r="E52" s="63" t="s">
        <v>372</v>
      </c>
      <c r="F52" s="62" t="s">
        <v>370</v>
      </c>
      <c r="G52" s="63" t="s">
        <v>99</v>
      </c>
      <c r="H52" s="62"/>
      <c r="I52" s="62"/>
      <c r="J52" s="62"/>
      <c r="K52" s="62" t="s">
        <v>518</v>
      </c>
    </row>
    <row r="53" spans="1:11" ht="15.5" x14ac:dyDescent="0.35">
      <c r="A53" s="62" t="s">
        <v>368</v>
      </c>
      <c r="B53" s="64">
        <v>2</v>
      </c>
      <c r="C53" s="62" t="s">
        <v>145</v>
      </c>
      <c r="D53" s="62" t="s">
        <v>373</v>
      </c>
      <c r="E53" s="63" t="s">
        <v>374</v>
      </c>
      <c r="F53" s="62" t="s">
        <v>291</v>
      </c>
      <c r="G53" s="63" t="s">
        <v>104</v>
      </c>
      <c r="H53" s="62"/>
      <c r="I53" s="62"/>
      <c r="J53" s="62"/>
      <c r="K53" s="62" t="s">
        <v>518</v>
      </c>
    </row>
    <row r="54" spans="1:11" ht="15.5" x14ac:dyDescent="0.35">
      <c r="A54" s="62" t="s">
        <v>368</v>
      </c>
      <c r="B54" s="64">
        <v>2</v>
      </c>
      <c r="C54" s="62" t="s">
        <v>145</v>
      </c>
      <c r="D54" s="62" t="s">
        <v>375</v>
      </c>
      <c r="E54" s="63" t="s">
        <v>376</v>
      </c>
      <c r="F54" s="62" t="s">
        <v>291</v>
      </c>
      <c r="G54" s="63" t="s">
        <v>104</v>
      </c>
      <c r="H54" s="62"/>
      <c r="I54" s="62"/>
      <c r="J54" s="62"/>
      <c r="K54" s="62" t="s">
        <v>518</v>
      </c>
    </row>
    <row r="55" spans="1:11" ht="15.5" x14ac:dyDescent="0.35">
      <c r="A55" s="62" t="s">
        <v>368</v>
      </c>
      <c r="B55" s="64">
        <v>2</v>
      </c>
      <c r="C55" s="62" t="s">
        <v>145</v>
      </c>
      <c r="D55" s="62" t="s">
        <v>377</v>
      </c>
      <c r="E55" s="63" t="s">
        <v>378</v>
      </c>
      <c r="F55" s="62" t="s">
        <v>291</v>
      </c>
      <c r="G55" s="63" t="s">
        <v>99</v>
      </c>
      <c r="H55" s="62"/>
      <c r="I55" s="62"/>
      <c r="J55" s="62"/>
      <c r="K55" s="62" t="s">
        <v>518</v>
      </c>
    </row>
    <row r="56" spans="1:11" ht="15.5" x14ac:dyDescent="0.35">
      <c r="A56" s="62" t="s">
        <v>368</v>
      </c>
      <c r="B56" s="64">
        <v>2</v>
      </c>
      <c r="C56" s="62" t="s">
        <v>145</v>
      </c>
      <c r="D56" s="62" t="s">
        <v>379</v>
      </c>
      <c r="E56" s="63" t="s">
        <v>380</v>
      </c>
      <c r="F56" s="62" t="s">
        <v>293</v>
      </c>
      <c r="G56" s="63" t="s">
        <v>104</v>
      </c>
      <c r="H56" s="62"/>
      <c r="I56" s="62"/>
      <c r="J56" s="62"/>
      <c r="K56" s="62" t="s">
        <v>518</v>
      </c>
    </row>
    <row r="57" spans="1:11" ht="15.5" x14ac:dyDescent="0.35">
      <c r="A57" s="62" t="s">
        <v>368</v>
      </c>
      <c r="B57" s="64">
        <v>3</v>
      </c>
      <c r="C57" s="62" t="s">
        <v>382</v>
      </c>
      <c r="D57" s="62" t="s">
        <v>383</v>
      </c>
      <c r="E57" s="63" t="s">
        <v>384</v>
      </c>
      <c r="F57" s="62" t="s">
        <v>293</v>
      </c>
      <c r="G57" s="63" t="s">
        <v>99</v>
      </c>
      <c r="H57" s="62"/>
      <c r="I57" s="62"/>
      <c r="J57" s="62"/>
      <c r="K57" s="62" t="s">
        <v>518</v>
      </c>
    </row>
    <row r="58" spans="1:11" ht="15.5" x14ac:dyDescent="0.35">
      <c r="A58" s="62" t="s">
        <v>368</v>
      </c>
      <c r="B58" s="64">
        <v>3</v>
      </c>
      <c r="C58" s="62" t="s">
        <v>382</v>
      </c>
      <c r="D58" s="62" t="s">
        <v>385</v>
      </c>
      <c r="E58" s="63" t="s">
        <v>386</v>
      </c>
      <c r="F58" s="62" t="s">
        <v>291</v>
      </c>
      <c r="G58" s="63" t="s">
        <v>99</v>
      </c>
      <c r="H58" s="62"/>
      <c r="I58" s="62"/>
      <c r="J58" s="62"/>
      <c r="K58" s="62" t="s">
        <v>518</v>
      </c>
    </row>
    <row r="59" spans="1:11" ht="15.5" x14ac:dyDescent="0.35">
      <c r="A59" s="62" t="s">
        <v>368</v>
      </c>
      <c r="B59" s="64">
        <v>3</v>
      </c>
      <c r="C59" s="62" t="s">
        <v>382</v>
      </c>
      <c r="D59" s="62" t="s">
        <v>387</v>
      </c>
      <c r="E59" s="63" t="s">
        <v>323</v>
      </c>
      <c r="F59" s="62" t="s">
        <v>312</v>
      </c>
      <c r="G59" s="63" t="s">
        <v>99</v>
      </c>
      <c r="H59" s="62"/>
      <c r="I59" s="62"/>
      <c r="J59" s="62"/>
      <c r="K59" s="62" t="s">
        <v>518</v>
      </c>
    </row>
    <row r="60" spans="1:11" ht="15.5" x14ac:dyDescent="0.35">
      <c r="A60" s="62" t="s">
        <v>368</v>
      </c>
      <c r="B60" s="64">
        <v>3</v>
      </c>
      <c r="C60" s="62" t="s">
        <v>382</v>
      </c>
      <c r="D60" s="62" t="s">
        <v>388</v>
      </c>
      <c r="E60" s="63" t="s">
        <v>389</v>
      </c>
      <c r="F60" s="62" t="s">
        <v>312</v>
      </c>
      <c r="G60" s="63" t="s">
        <v>104</v>
      </c>
      <c r="H60" s="62"/>
      <c r="I60" s="62"/>
      <c r="J60" s="62"/>
      <c r="K60" s="62" t="s">
        <v>518</v>
      </c>
    </row>
    <row r="61" spans="1:11" ht="15.5" x14ac:dyDescent="0.35">
      <c r="A61" s="62" t="s">
        <v>368</v>
      </c>
      <c r="B61" s="64">
        <v>3</v>
      </c>
      <c r="C61" s="62" t="s">
        <v>382</v>
      </c>
      <c r="D61" s="62" t="s">
        <v>390</v>
      </c>
      <c r="E61" s="63" t="s">
        <v>391</v>
      </c>
      <c r="F61" s="62" t="s">
        <v>370</v>
      </c>
      <c r="G61" s="63" t="s">
        <v>99</v>
      </c>
      <c r="H61" s="62"/>
      <c r="I61" s="62"/>
      <c r="J61" s="62"/>
      <c r="K61" s="62" t="s">
        <v>518</v>
      </c>
    </row>
    <row r="62" spans="1:11" ht="15.5" x14ac:dyDescent="0.35">
      <c r="A62" s="62" t="s">
        <v>368</v>
      </c>
      <c r="B62" s="64">
        <v>3</v>
      </c>
      <c r="C62" s="62" t="s">
        <v>382</v>
      </c>
      <c r="D62" s="62" t="s">
        <v>392</v>
      </c>
      <c r="E62" s="63" t="s">
        <v>393</v>
      </c>
      <c r="F62" s="62" t="s">
        <v>291</v>
      </c>
      <c r="G62" s="63" t="s">
        <v>99</v>
      </c>
      <c r="H62" s="62"/>
      <c r="I62" s="62"/>
      <c r="J62" s="62"/>
      <c r="K62" s="62" t="s">
        <v>518</v>
      </c>
    </row>
    <row r="63" spans="1:11" ht="15.5" x14ac:dyDescent="0.35">
      <c r="A63" s="62" t="s">
        <v>368</v>
      </c>
      <c r="B63" s="64">
        <v>3</v>
      </c>
      <c r="C63" s="62" t="s">
        <v>382</v>
      </c>
      <c r="D63" s="62" t="s">
        <v>394</v>
      </c>
      <c r="E63" s="63" t="s">
        <v>395</v>
      </c>
      <c r="F63" s="62" t="s">
        <v>291</v>
      </c>
      <c r="G63" s="63" t="s">
        <v>99</v>
      </c>
      <c r="H63" s="62"/>
      <c r="I63" s="62"/>
      <c r="J63" s="62"/>
      <c r="K63" s="62" t="s">
        <v>518</v>
      </c>
    </row>
    <row r="64" spans="1:11" ht="15.5" x14ac:dyDescent="0.35">
      <c r="A64" s="62" t="s">
        <v>368</v>
      </c>
      <c r="B64" s="64">
        <v>3</v>
      </c>
      <c r="C64" s="62" t="s">
        <v>382</v>
      </c>
      <c r="D64" s="62" t="s">
        <v>396</v>
      </c>
      <c r="E64" s="63" t="s">
        <v>397</v>
      </c>
      <c r="F64" s="62" t="s">
        <v>312</v>
      </c>
      <c r="G64" s="63" t="s">
        <v>104</v>
      </c>
      <c r="H64" s="62"/>
      <c r="I64" s="62"/>
      <c r="J64" s="62"/>
      <c r="K64" s="62" t="s">
        <v>518</v>
      </c>
    </row>
    <row r="65" spans="1:11" ht="15.5" x14ac:dyDescent="0.35">
      <c r="A65" s="62" t="s">
        <v>398</v>
      </c>
      <c r="B65" s="64">
        <v>1</v>
      </c>
      <c r="C65" s="62" t="s">
        <v>399</v>
      </c>
      <c r="D65" s="62" t="s">
        <v>400</v>
      </c>
      <c r="E65" s="63" t="s">
        <v>261</v>
      </c>
      <c r="F65" s="62" t="s">
        <v>293</v>
      </c>
      <c r="G65" s="63" t="s">
        <v>99</v>
      </c>
      <c r="H65" s="62"/>
      <c r="I65" s="62"/>
      <c r="J65" s="62"/>
      <c r="K65" s="62" t="s">
        <v>518</v>
      </c>
    </row>
    <row r="66" spans="1:11" ht="15.5" x14ac:dyDescent="0.35">
      <c r="A66" s="62" t="s">
        <v>398</v>
      </c>
      <c r="B66" s="64">
        <v>1</v>
      </c>
      <c r="C66" s="62" t="s">
        <v>399</v>
      </c>
      <c r="D66" s="62" t="s">
        <v>50</v>
      </c>
      <c r="E66" s="62" t="s">
        <v>50</v>
      </c>
      <c r="F66" s="62" t="s">
        <v>293</v>
      </c>
      <c r="G66" s="63" t="s">
        <v>99</v>
      </c>
      <c r="H66" s="62"/>
      <c r="I66" s="62"/>
      <c r="J66" s="62"/>
      <c r="K66" s="62" t="s">
        <v>518</v>
      </c>
    </row>
    <row r="67" spans="1:11" ht="15.5" x14ac:dyDescent="0.35">
      <c r="A67" s="62" t="s">
        <v>398</v>
      </c>
      <c r="B67" s="64">
        <v>1</v>
      </c>
      <c r="C67" s="62" t="s">
        <v>399</v>
      </c>
      <c r="D67" s="62" t="s">
        <v>401</v>
      </c>
      <c r="E67" s="63" t="s">
        <v>402</v>
      </c>
      <c r="F67" s="62" t="s">
        <v>293</v>
      </c>
      <c r="G67" s="63" t="s">
        <v>99</v>
      </c>
      <c r="H67" s="62"/>
      <c r="I67" s="62"/>
      <c r="J67" s="62"/>
      <c r="K67" s="62" t="s">
        <v>518</v>
      </c>
    </row>
    <row r="68" spans="1:11" ht="15.5" x14ac:dyDescent="0.35">
      <c r="A68" s="62" t="s">
        <v>398</v>
      </c>
      <c r="B68" s="64">
        <v>1</v>
      </c>
      <c r="C68" s="62" t="s">
        <v>399</v>
      </c>
      <c r="D68" s="62" t="s">
        <v>403</v>
      </c>
      <c r="E68" s="63" t="s">
        <v>404</v>
      </c>
      <c r="F68" s="62" t="s">
        <v>293</v>
      </c>
      <c r="G68" s="63" t="s">
        <v>99</v>
      </c>
      <c r="H68" s="62"/>
      <c r="I68" s="62"/>
      <c r="J68" s="62"/>
      <c r="K68" s="62" t="s">
        <v>518</v>
      </c>
    </row>
    <row r="69" spans="1:11" ht="15.5" x14ac:dyDescent="0.35">
      <c r="A69" s="62" t="s">
        <v>398</v>
      </c>
      <c r="B69" s="64">
        <v>1</v>
      </c>
      <c r="C69" s="62" t="s">
        <v>399</v>
      </c>
      <c r="D69" s="62" t="s">
        <v>405</v>
      </c>
      <c r="E69" s="63" t="s">
        <v>406</v>
      </c>
      <c r="F69" s="62" t="s">
        <v>293</v>
      </c>
      <c r="G69" s="63" t="s">
        <v>99</v>
      </c>
      <c r="H69" s="62"/>
      <c r="I69" s="62"/>
      <c r="J69" s="62"/>
      <c r="K69" s="62" t="s">
        <v>518</v>
      </c>
    </row>
    <row r="70" spans="1:11" ht="15.5" x14ac:dyDescent="0.35">
      <c r="A70" s="62" t="s">
        <v>398</v>
      </c>
      <c r="B70" s="64">
        <v>1</v>
      </c>
      <c r="C70" s="62" t="s">
        <v>399</v>
      </c>
      <c r="D70" s="62" t="s">
        <v>407</v>
      </c>
      <c r="E70" s="63" t="s">
        <v>408</v>
      </c>
      <c r="F70" s="62" t="s">
        <v>312</v>
      </c>
      <c r="G70" s="63" t="s">
        <v>99</v>
      </c>
      <c r="H70" s="62"/>
      <c r="I70" s="62"/>
      <c r="J70" s="62"/>
      <c r="K70" s="62" t="s">
        <v>518</v>
      </c>
    </row>
    <row r="71" spans="1:11" ht="15.5" x14ac:dyDescent="0.35">
      <c r="A71" s="62" t="s">
        <v>398</v>
      </c>
      <c r="B71" s="64">
        <v>1</v>
      </c>
      <c r="C71" s="62" t="s">
        <v>399</v>
      </c>
      <c r="D71" s="62" t="s">
        <v>154</v>
      </c>
      <c r="E71" s="63" t="s">
        <v>339</v>
      </c>
      <c r="F71" s="62" t="s">
        <v>293</v>
      </c>
      <c r="G71" s="63" t="s">
        <v>104</v>
      </c>
      <c r="H71" s="62"/>
      <c r="I71" s="62"/>
      <c r="J71" s="62"/>
      <c r="K71" s="62" t="s">
        <v>518</v>
      </c>
    </row>
    <row r="72" spans="1:11" ht="15.5" x14ac:dyDescent="0.35">
      <c r="A72" s="62" t="s">
        <v>398</v>
      </c>
      <c r="B72" s="64">
        <v>1</v>
      </c>
      <c r="C72" s="62" t="s">
        <v>399</v>
      </c>
      <c r="D72" s="62" t="s">
        <v>409</v>
      </c>
      <c r="E72" s="63" t="s">
        <v>410</v>
      </c>
      <c r="F72" s="62" t="s">
        <v>293</v>
      </c>
      <c r="G72" s="63" t="s">
        <v>104</v>
      </c>
      <c r="H72" s="62"/>
      <c r="I72" s="62"/>
      <c r="J72" s="62"/>
      <c r="K72" s="62" t="s">
        <v>518</v>
      </c>
    </row>
    <row r="73" spans="1:11" ht="15.5" x14ac:dyDescent="0.35">
      <c r="A73" s="62" t="s">
        <v>398</v>
      </c>
      <c r="B73" s="64">
        <v>1</v>
      </c>
      <c r="C73" s="62" t="s">
        <v>399</v>
      </c>
      <c r="D73" s="62" t="s">
        <v>411</v>
      </c>
      <c r="E73" s="63" t="s">
        <v>412</v>
      </c>
      <c r="F73" s="62" t="s">
        <v>293</v>
      </c>
      <c r="G73" s="63" t="s">
        <v>99</v>
      </c>
      <c r="H73" s="62"/>
      <c r="I73" s="62"/>
      <c r="J73" s="62"/>
      <c r="K73" s="62" t="s">
        <v>518</v>
      </c>
    </row>
    <row r="74" spans="1:11" ht="15.5" x14ac:dyDescent="0.35">
      <c r="A74" s="62" t="s">
        <v>398</v>
      </c>
      <c r="B74" s="64">
        <v>1</v>
      </c>
      <c r="C74" s="62" t="s">
        <v>399</v>
      </c>
      <c r="D74" s="62" t="s">
        <v>413</v>
      </c>
      <c r="E74" s="63" t="s">
        <v>414</v>
      </c>
      <c r="F74" s="62" t="s">
        <v>370</v>
      </c>
      <c r="G74" s="63" t="s">
        <v>104</v>
      </c>
      <c r="H74" s="62"/>
      <c r="I74" s="62"/>
      <c r="J74" s="62"/>
      <c r="K74" s="62" t="s">
        <v>518</v>
      </c>
    </row>
    <row r="75" spans="1:11" ht="15.5" x14ac:dyDescent="0.35">
      <c r="A75" s="62" t="s">
        <v>398</v>
      </c>
      <c r="B75" s="64">
        <v>1</v>
      </c>
      <c r="C75" s="62" t="s">
        <v>399</v>
      </c>
      <c r="D75" s="62" t="s">
        <v>415</v>
      </c>
      <c r="E75" s="63" t="s">
        <v>416</v>
      </c>
      <c r="F75" s="62" t="s">
        <v>293</v>
      </c>
      <c r="G75" s="63" t="s">
        <v>104</v>
      </c>
      <c r="H75" s="62"/>
      <c r="I75" s="62"/>
      <c r="J75" s="62"/>
      <c r="K75" s="62" t="s">
        <v>518</v>
      </c>
    </row>
    <row r="76" spans="1:11" ht="15.5" x14ac:dyDescent="0.35">
      <c r="A76" s="62" t="s">
        <v>398</v>
      </c>
      <c r="B76" s="64">
        <v>1</v>
      </c>
      <c r="C76" s="62" t="s">
        <v>399</v>
      </c>
      <c r="D76" s="62" t="s">
        <v>417</v>
      </c>
      <c r="E76" s="62" t="s">
        <v>417</v>
      </c>
      <c r="F76" s="62" t="s">
        <v>381</v>
      </c>
      <c r="G76" s="63" t="s">
        <v>104</v>
      </c>
      <c r="H76" s="62"/>
      <c r="I76" s="62"/>
      <c r="J76" s="62"/>
      <c r="K76" s="62" t="s">
        <v>518</v>
      </c>
    </row>
    <row r="77" spans="1:11" ht="15.5" x14ac:dyDescent="0.35">
      <c r="A77" s="62" t="s">
        <v>398</v>
      </c>
      <c r="B77" s="64">
        <v>1</v>
      </c>
      <c r="C77" s="62" t="s">
        <v>399</v>
      </c>
      <c r="D77" s="63" t="s">
        <v>418</v>
      </c>
      <c r="E77" s="63" t="s">
        <v>366</v>
      </c>
      <c r="F77" s="63" t="s">
        <v>367</v>
      </c>
      <c r="G77" s="63" t="s">
        <v>99</v>
      </c>
      <c r="H77" s="62"/>
      <c r="I77" s="62"/>
      <c r="J77" s="62"/>
      <c r="K77" s="62" t="s">
        <v>518</v>
      </c>
    </row>
    <row r="78" spans="1:11" ht="15.5" x14ac:dyDescent="0.35">
      <c r="A78" s="62" t="s">
        <v>419</v>
      </c>
      <c r="B78" s="64">
        <v>1</v>
      </c>
      <c r="C78" s="62" t="s">
        <v>420</v>
      </c>
      <c r="D78" s="62" t="s">
        <v>421</v>
      </c>
      <c r="E78" s="63" t="s">
        <v>260</v>
      </c>
      <c r="F78" s="62" t="s">
        <v>293</v>
      </c>
      <c r="G78" s="63" t="s">
        <v>99</v>
      </c>
      <c r="H78" s="62"/>
      <c r="I78" s="62"/>
      <c r="J78" s="62"/>
      <c r="K78" s="62" t="s">
        <v>518</v>
      </c>
    </row>
    <row r="79" spans="1:11" ht="15.5" x14ac:dyDescent="0.35">
      <c r="A79" s="62" t="s">
        <v>419</v>
      </c>
      <c r="B79" s="64">
        <v>1</v>
      </c>
      <c r="C79" s="62" t="s">
        <v>420</v>
      </c>
      <c r="D79" s="62" t="s">
        <v>138</v>
      </c>
      <c r="E79" s="63" t="s">
        <v>295</v>
      </c>
      <c r="F79" s="62" t="s">
        <v>293</v>
      </c>
      <c r="G79" s="63" t="s">
        <v>104</v>
      </c>
      <c r="H79" s="62"/>
      <c r="I79" s="62"/>
      <c r="J79" s="62"/>
      <c r="K79" s="62" t="s">
        <v>518</v>
      </c>
    </row>
    <row r="80" spans="1:11" ht="15.5" x14ac:dyDescent="0.35">
      <c r="A80" s="62" t="s">
        <v>419</v>
      </c>
      <c r="B80" s="64">
        <v>1</v>
      </c>
      <c r="C80" s="62" t="s">
        <v>420</v>
      </c>
      <c r="D80" s="62" t="s">
        <v>139</v>
      </c>
      <c r="E80" s="63" t="s">
        <v>422</v>
      </c>
      <c r="F80" s="62" t="s">
        <v>293</v>
      </c>
      <c r="G80" s="63" t="s">
        <v>99</v>
      </c>
      <c r="H80" s="62"/>
      <c r="I80" s="62"/>
      <c r="J80" s="62"/>
      <c r="K80" s="62" t="s">
        <v>518</v>
      </c>
    </row>
    <row r="81" spans="1:11" ht="15.5" x14ac:dyDescent="0.35">
      <c r="A81" s="62" t="s">
        <v>419</v>
      </c>
      <c r="B81" s="64">
        <v>1</v>
      </c>
      <c r="C81" s="62" t="s">
        <v>420</v>
      </c>
      <c r="D81" s="62" t="s">
        <v>141</v>
      </c>
      <c r="E81" s="62" t="s">
        <v>141</v>
      </c>
      <c r="F81" s="62" t="s">
        <v>291</v>
      </c>
      <c r="G81" s="63" t="s">
        <v>99</v>
      </c>
      <c r="H81" s="62"/>
      <c r="I81" s="62"/>
      <c r="J81" s="62"/>
      <c r="K81" s="62" t="s">
        <v>518</v>
      </c>
    </row>
    <row r="82" spans="1:11" ht="15.5" x14ac:dyDescent="0.35">
      <c r="A82" s="62" t="s">
        <v>419</v>
      </c>
      <c r="B82" s="64">
        <v>1</v>
      </c>
      <c r="C82" s="62" t="s">
        <v>420</v>
      </c>
      <c r="D82" s="62" t="s">
        <v>423</v>
      </c>
      <c r="E82" s="63" t="s">
        <v>386</v>
      </c>
      <c r="F82" s="62" t="s">
        <v>291</v>
      </c>
      <c r="G82" s="63" t="s">
        <v>99</v>
      </c>
      <c r="H82" s="62"/>
      <c r="I82" s="62"/>
      <c r="J82" s="62"/>
      <c r="K82" s="62" t="s">
        <v>518</v>
      </c>
    </row>
    <row r="83" spans="1:11" ht="15.5" x14ac:dyDescent="0.35">
      <c r="A83" s="62" t="s">
        <v>419</v>
      </c>
      <c r="B83" s="64">
        <v>1</v>
      </c>
      <c r="C83" s="62" t="s">
        <v>420</v>
      </c>
      <c r="D83" s="62" t="s">
        <v>424</v>
      </c>
      <c r="E83" s="63" t="s">
        <v>425</v>
      </c>
      <c r="F83" s="62" t="s">
        <v>293</v>
      </c>
      <c r="G83" s="63" t="s">
        <v>99</v>
      </c>
      <c r="H83" s="62"/>
      <c r="I83" s="62"/>
      <c r="J83" s="62"/>
      <c r="K83" s="62" t="s">
        <v>518</v>
      </c>
    </row>
    <row r="84" spans="1:11" ht="15.5" x14ac:dyDescent="0.35">
      <c r="A84" s="62" t="s">
        <v>419</v>
      </c>
      <c r="B84" s="64">
        <v>1</v>
      </c>
      <c r="C84" s="62" t="s">
        <v>420</v>
      </c>
      <c r="D84" s="62" t="s">
        <v>426</v>
      </c>
      <c r="E84" s="63" t="s">
        <v>427</v>
      </c>
      <c r="F84" s="62" t="s">
        <v>291</v>
      </c>
      <c r="G84" s="63" t="s">
        <v>104</v>
      </c>
      <c r="H84" s="62"/>
      <c r="I84" s="62"/>
      <c r="J84" s="62"/>
      <c r="K84" s="62" t="s">
        <v>518</v>
      </c>
    </row>
    <row r="85" spans="1:11" ht="15.5" x14ac:dyDescent="0.35">
      <c r="A85" s="62" t="s">
        <v>419</v>
      </c>
      <c r="B85" s="64">
        <v>1</v>
      </c>
      <c r="C85" s="62" t="s">
        <v>420</v>
      </c>
      <c r="D85" s="62" t="s">
        <v>428</v>
      </c>
      <c r="E85" s="63" t="s">
        <v>429</v>
      </c>
      <c r="F85" s="62" t="s">
        <v>291</v>
      </c>
      <c r="G85" s="63" t="s">
        <v>104</v>
      </c>
      <c r="H85" s="62"/>
      <c r="I85" s="62"/>
      <c r="J85" s="62"/>
      <c r="K85" s="62" t="s">
        <v>518</v>
      </c>
    </row>
    <row r="86" spans="1:11" ht="15.5" x14ac:dyDescent="0.35">
      <c r="A86" s="62" t="s">
        <v>419</v>
      </c>
      <c r="B86" s="64">
        <v>1</v>
      </c>
      <c r="C86" s="62" t="s">
        <v>420</v>
      </c>
      <c r="D86" s="62" t="s">
        <v>430</v>
      </c>
      <c r="E86" s="62" t="s">
        <v>430</v>
      </c>
      <c r="F86" s="62" t="s">
        <v>293</v>
      </c>
      <c r="G86" s="63" t="s">
        <v>104</v>
      </c>
      <c r="H86" s="62"/>
      <c r="I86" s="62"/>
      <c r="J86" s="62"/>
      <c r="K86" s="62" t="s">
        <v>518</v>
      </c>
    </row>
    <row r="87" spans="1:11" ht="15.5" x14ac:dyDescent="0.35">
      <c r="A87" s="62" t="s">
        <v>419</v>
      </c>
      <c r="B87" s="64">
        <v>1</v>
      </c>
      <c r="C87" s="62" t="s">
        <v>420</v>
      </c>
      <c r="D87" s="62" t="s">
        <v>431</v>
      </c>
      <c r="E87" s="63" t="s">
        <v>432</v>
      </c>
      <c r="F87" s="62" t="s">
        <v>381</v>
      </c>
      <c r="G87" s="63" t="s">
        <v>104</v>
      </c>
      <c r="H87" s="62"/>
      <c r="I87" s="62"/>
      <c r="J87" s="62"/>
      <c r="K87" s="62" t="s">
        <v>518</v>
      </c>
    </row>
    <row r="88" spans="1:11" ht="15.5" x14ac:dyDescent="0.35">
      <c r="A88" s="62" t="s">
        <v>419</v>
      </c>
      <c r="B88" s="64">
        <v>1</v>
      </c>
      <c r="C88" s="62" t="s">
        <v>420</v>
      </c>
      <c r="D88" s="62" t="s">
        <v>433</v>
      </c>
      <c r="E88" s="62" t="s">
        <v>433</v>
      </c>
      <c r="F88" s="62" t="s">
        <v>312</v>
      </c>
      <c r="G88" s="63" t="s">
        <v>104</v>
      </c>
      <c r="H88" s="62"/>
      <c r="I88" s="62"/>
      <c r="J88" s="62"/>
      <c r="K88" s="62" t="s">
        <v>518</v>
      </c>
    </row>
    <row r="89" spans="1:11" ht="15.5" x14ac:dyDescent="0.35">
      <c r="A89" s="62" t="s">
        <v>419</v>
      </c>
      <c r="B89" s="64">
        <v>1</v>
      </c>
      <c r="C89" s="62" t="s">
        <v>420</v>
      </c>
      <c r="D89" s="62" t="s">
        <v>391</v>
      </c>
      <c r="E89" s="62" t="s">
        <v>391</v>
      </c>
      <c r="F89" s="62" t="s">
        <v>370</v>
      </c>
      <c r="G89" s="63" t="s">
        <v>104</v>
      </c>
      <c r="H89" s="62"/>
      <c r="I89" s="62"/>
      <c r="J89" s="62"/>
      <c r="K89" s="62" t="s">
        <v>518</v>
      </c>
    </row>
    <row r="90" spans="1:11" ht="15.5" x14ac:dyDescent="0.35">
      <c r="A90" s="62" t="s">
        <v>419</v>
      </c>
      <c r="B90" s="64">
        <v>1</v>
      </c>
      <c r="C90" s="62" t="s">
        <v>420</v>
      </c>
      <c r="D90" s="62" t="s">
        <v>434</v>
      </c>
      <c r="E90" s="63" t="s">
        <v>24</v>
      </c>
      <c r="F90" s="62" t="s">
        <v>291</v>
      </c>
      <c r="G90" s="63" t="s">
        <v>104</v>
      </c>
      <c r="H90" s="62"/>
      <c r="I90" s="62"/>
      <c r="J90" s="62"/>
      <c r="K90" s="62" t="s">
        <v>518</v>
      </c>
    </row>
    <row r="91" spans="1:11" ht="15.5" x14ac:dyDescent="0.35">
      <c r="A91" s="62" t="s">
        <v>419</v>
      </c>
      <c r="B91" s="64">
        <v>1</v>
      </c>
      <c r="C91" s="62" t="s">
        <v>420</v>
      </c>
      <c r="D91" s="62" t="s">
        <v>435</v>
      </c>
      <c r="E91" s="63" t="s">
        <v>395</v>
      </c>
      <c r="F91" s="62" t="s">
        <v>291</v>
      </c>
      <c r="G91" s="63" t="s">
        <v>104</v>
      </c>
      <c r="H91" s="62"/>
      <c r="I91" s="62"/>
      <c r="J91" s="62"/>
      <c r="K91" s="62" t="s">
        <v>518</v>
      </c>
    </row>
    <row r="92" spans="1:11" ht="15.5" x14ac:dyDescent="0.35">
      <c r="A92" s="62" t="s">
        <v>436</v>
      </c>
      <c r="B92" s="64">
        <v>1</v>
      </c>
      <c r="C92" s="62" t="s">
        <v>437</v>
      </c>
      <c r="D92" s="62" t="s">
        <v>438</v>
      </c>
      <c r="E92" s="63" t="s">
        <v>439</v>
      </c>
      <c r="F92" s="62" t="s">
        <v>293</v>
      </c>
      <c r="G92" s="63" t="s">
        <v>99</v>
      </c>
      <c r="H92" s="62"/>
      <c r="I92" s="62"/>
      <c r="J92" s="62"/>
      <c r="K92" s="62" t="s">
        <v>518</v>
      </c>
    </row>
    <row r="93" spans="1:11" ht="15.5" x14ac:dyDescent="0.35">
      <c r="A93" s="62" t="s">
        <v>436</v>
      </c>
      <c r="B93" s="64">
        <v>1</v>
      </c>
      <c r="C93" s="62" t="s">
        <v>437</v>
      </c>
      <c r="D93" s="62" t="s">
        <v>440</v>
      </c>
      <c r="E93" s="63" t="s">
        <v>441</v>
      </c>
      <c r="F93" s="62" t="s">
        <v>293</v>
      </c>
      <c r="G93" s="63" t="s">
        <v>99</v>
      </c>
      <c r="H93" s="62"/>
      <c r="I93" s="62"/>
      <c r="J93" s="62"/>
      <c r="K93" s="62" t="s">
        <v>518</v>
      </c>
    </row>
    <row r="94" spans="1:11" ht="15.5" x14ac:dyDescent="0.35">
      <c r="A94" s="62" t="s">
        <v>436</v>
      </c>
      <c r="B94" s="64">
        <v>1</v>
      </c>
      <c r="C94" s="62" t="s">
        <v>437</v>
      </c>
      <c r="D94" s="62" t="s">
        <v>442</v>
      </c>
      <c r="E94" s="63" t="s">
        <v>443</v>
      </c>
      <c r="F94" s="62" t="s">
        <v>293</v>
      </c>
      <c r="G94" s="63" t="s">
        <v>99</v>
      </c>
      <c r="H94" s="62"/>
      <c r="I94" s="62"/>
      <c r="J94" s="62"/>
      <c r="K94" s="62" t="s">
        <v>518</v>
      </c>
    </row>
    <row r="95" spans="1:11" ht="15.5" x14ac:dyDescent="0.35">
      <c r="A95" s="62" t="s">
        <v>436</v>
      </c>
      <c r="B95" s="64">
        <v>1</v>
      </c>
      <c r="C95" s="62" t="s">
        <v>437</v>
      </c>
      <c r="D95" s="62" t="s">
        <v>444</v>
      </c>
      <c r="E95" s="63" t="s">
        <v>445</v>
      </c>
      <c r="F95" s="62" t="s">
        <v>293</v>
      </c>
      <c r="G95" s="63" t="s">
        <v>99</v>
      </c>
      <c r="H95" s="62"/>
      <c r="I95" s="62"/>
      <c r="J95" s="62"/>
      <c r="K95" s="62" t="s">
        <v>518</v>
      </c>
    </row>
    <row r="96" spans="1:11" ht="15.5" x14ac:dyDescent="0.35">
      <c r="A96" s="62" t="s">
        <v>436</v>
      </c>
      <c r="B96" s="64">
        <v>1</v>
      </c>
      <c r="C96" s="62" t="s">
        <v>437</v>
      </c>
      <c r="D96" s="63" t="s">
        <v>418</v>
      </c>
      <c r="E96" s="63" t="s">
        <v>366</v>
      </c>
      <c r="F96" s="63" t="s">
        <v>367</v>
      </c>
      <c r="G96" s="63" t="s">
        <v>99</v>
      </c>
      <c r="H96" s="62"/>
      <c r="I96" s="62"/>
      <c r="J96" s="62"/>
      <c r="K96" s="62" t="s">
        <v>518</v>
      </c>
    </row>
    <row r="97" spans="1:11" ht="15.5" x14ac:dyDescent="0.35">
      <c r="A97" s="62" t="s">
        <v>436</v>
      </c>
      <c r="B97" s="64">
        <v>2</v>
      </c>
      <c r="C97" s="62" t="s">
        <v>446</v>
      </c>
      <c r="D97" s="62" t="s">
        <v>434</v>
      </c>
      <c r="E97" s="63" t="s">
        <v>24</v>
      </c>
      <c r="F97" s="62" t="s">
        <v>291</v>
      </c>
      <c r="G97" s="63" t="s">
        <v>99</v>
      </c>
      <c r="H97" s="62"/>
      <c r="I97" s="62"/>
      <c r="J97" s="62"/>
      <c r="K97" s="62" t="s">
        <v>518</v>
      </c>
    </row>
    <row r="98" spans="1:11" ht="15.5" x14ac:dyDescent="0.35">
      <c r="A98" s="62" t="s">
        <v>436</v>
      </c>
      <c r="B98" s="64">
        <v>2</v>
      </c>
      <c r="C98" s="62" t="s">
        <v>446</v>
      </c>
      <c r="D98" s="62" t="s">
        <v>447</v>
      </c>
      <c r="E98" s="63" t="s">
        <v>448</v>
      </c>
      <c r="F98" s="62" t="s">
        <v>291</v>
      </c>
      <c r="G98" s="63" t="s">
        <v>99</v>
      </c>
      <c r="H98" s="62"/>
      <c r="I98" s="62"/>
      <c r="J98" s="62"/>
      <c r="K98" s="62" t="s">
        <v>518</v>
      </c>
    </row>
    <row r="99" spans="1:11" ht="15.5" x14ac:dyDescent="0.35">
      <c r="A99" s="62" t="s">
        <v>436</v>
      </c>
      <c r="B99" s="64">
        <v>2</v>
      </c>
      <c r="C99" s="62" t="s">
        <v>446</v>
      </c>
      <c r="D99" s="62" t="s">
        <v>449</v>
      </c>
      <c r="E99" s="63" t="s">
        <v>450</v>
      </c>
      <c r="F99" s="62" t="s">
        <v>293</v>
      </c>
      <c r="G99" s="63" t="s">
        <v>99</v>
      </c>
      <c r="H99" s="62"/>
      <c r="I99" s="62"/>
      <c r="J99" s="62"/>
      <c r="K99" s="62" t="s">
        <v>518</v>
      </c>
    </row>
    <row r="100" spans="1:11" ht="15.5" x14ac:dyDescent="0.35">
      <c r="A100" s="62" t="s">
        <v>436</v>
      </c>
      <c r="B100" s="64">
        <v>2</v>
      </c>
      <c r="C100" s="62" t="s">
        <v>446</v>
      </c>
      <c r="D100" s="62" t="s">
        <v>451</v>
      </c>
      <c r="E100" s="62" t="s">
        <v>451</v>
      </c>
      <c r="F100" s="62" t="s">
        <v>293</v>
      </c>
      <c r="G100" s="63" t="s">
        <v>99</v>
      </c>
      <c r="H100" s="62"/>
      <c r="I100" s="62"/>
      <c r="J100" s="62"/>
      <c r="K100" s="62" t="s">
        <v>518</v>
      </c>
    </row>
    <row r="101" spans="1:11" ht="15.5" x14ac:dyDescent="0.35">
      <c r="A101" s="62" t="s">
        <v>436</v>
      </c>
      <c r="B101" s="64">
        <v>2</v>
      </c>
      <c r="C101" s="62" t="s">
        <v>446</v>
      </c>
      <c r="D101" s="62" t="s">
        <v>452</v>
      </c>
      <c r="E101" s="63" t="s">
        <v>453</v>
      </c>
      <c r="F101" s="62" t="s">
        <v>293</v>
      </c>
      <c r="G101" s="63" t="s">
        <v>99</v>
      </c>
      <c r="H101" s="62"/>
      <c r="I101" s="62"/>
      <c r="J101" s="62"/>
      <c r="K101" s="62" t="s">
        <v>518</v>
      </c>
    </row>
    <row r="102" spans="1:11" ht="15.5" x14ac:dyDescent="0.35">
      <c r="A102" s="62" t="s">
        <v>436</v>
      </c>
      <c r="B102" s="64">
        <v>2</v>
      </c>
      <c r="C102" s="62" t="s">
        <v>446</v>
      </c>
      <c r="D102" s="62" t="s">
        <v>454</v>
      </c>
      <c r="E102" s="63" t="s">
        <v>455</v>
      </c>
      <c r="F102" s="62" t="s">
        <v>293</v>
      </c>
      <c r="G102" s="63" t="s">
        <v>99</v>
      </c>
      <c r="H102" s="62"/>
      <c r="I102" s="62"/>
      <c r="J102" s="62"/>
      <c r="K102" s="62" t="s">
        <v>518</v>
      </c>
    </row>
    <row r="103" spans="1:11" ht="15.5" x14ac:dyDescent="0.35">
      <c r="A103" s="62" t="s">
        <v>436</v>
      </c>
      <c r="B103" s="64">
        <v>2</v>
      </c>
      <c r="C103" s="62" t="s">
        <v>446</v>
      </c>
      <c r="D103" s="62" t="s">
        <v>456</v>
      </c>
      <c r="E103" s="63" t="s">
        <v>457</v>
      </c>
      <c r="F103" s="62" t="s">
        <v>293</v>
      </c>
      <c r="G103" s="63" t="s">
        <v>99</v>
      </c>
      <c r="H103" s="62"/>
      <c r="I103" s="62"/>
      <c r="J103" s="62"/>
      <c r="K103" s="62" t="s">
        <v>518</v>
      </c>
    </row>
    <row r="104" spans="1:11" ht="15.5" x14ac:dyDescent="0.35">
      <c r="A104" s="62" t="s">
        <v>436</v>
      </c>
      <c r="B104" s="64">
        <v>2</v>
      </c>
      <c r="C104" s="62" t="s">
        <v>446</v>
      </c>
      <c r="D104" s="63" t="s">
        <v>418</v>
      </c>
      <c r="E104" s="63" t="s">
        <v>366</v>
      </c>
      <c r="F104" s="63" t="s">
        <v>367</v>
      </c>
      <c r="G104" s="63" t="s">
        <v>99</v>
      </c>
      <c r="H104" s="62"/>
      <c r="I104" s="62"/>
      <c r="J104" s="62"/>
      <c r="K104" s="62" t="s">
        <v>518</v>
      </c>
    </row>
    <row r="105" spans="1:11" ht="15.5" x14ac:dyDescent="0.35">
      <c r="A105" s="62" t="s">
        <v>436</v>
      </c>
      <c r="B105" s="64">
        <v>3</v>
      </c>
      <c r="C105" s="63" t="s">
        <v>458</v>
      </c>
      <c r="D105" s="63" t="s">
        <v>459</v>
      </c>
      <c r="E105" s="63" t="s">
        <v>459</v>
      </c>
      <c r="F105" s="62" t="s">
        <v>293</v>
      </c>
      <c r="G105" s="63" t="s">
        <v>99</v>
      </c>
      <c r="H105" s="62" t="s">
        <v>99</v>
      </c>
      <c r="I105" s="62" t="s">
        <v>104</v>
      </c>
      <c r="J105" s="62" t="s">
        <v>99</v>
      </c>
      <c r="K105" s="62" t="s">
        <v>518</v>
      </c>
    </row>
    <row r="106" spans="1:11" ht="15.5" x14ac:dyDescent="0.35">
      <c r="A106" s="62" t="s">
        <v>436</v>
      </c>
      <c r="B106" s="64">
        <v>3</v>
      </c>
      <c r="C106" s="63" t="s">
        <v>458</v>
      </c>
      <c r="D106" s="63" t="s">
        <v>460</v>
      </c>
      <c r="E106" s="63" t="s">
        <v>460</v>
      </c>
      <c r="F106" s="62" t="s">
        <v>293</v>
      </c>
      <c r="G106" s="63" t="s">
        <v>104</v>
      </c>
      <c r="H106" s="62" t="s">
        <v>99</v>
      </c>
      <c r="I106" s="62" t="s">
        <v>104</v>
      </c>
      <c r="J106" s="62" t="s">
        <v>99</v>
      </c>
      <c r="K106" s="62" t="s">
        <v>518</v>
      </c>
    </row>
    <row r="107" spans="1:11" ht="15.5" x14ac:dyDescent="0.35">
      <c r="A107" s="62" t="s">
        <v>436</v>
      </c>
      <c r="B107" s="64">
        <v>3</v>
      </c>
      <c r="C107" s="63" t="s">
        <v>458</v>
      </c>
      <c r="D107" s="63" t="s">
        <v>461</v>
      </c>
      <c r="E107" s="63" t="s">
        <v>461</v>
      </c>
      <c r="F107" s="63" t="s">
        <v>291</v>
      </c>
      <c r="G107" s="63" t="s">
        <v>99</v>
      </c>
      <c r="H107" s="62" t="s">
        <v>99</v>
      </c>
      <c r="I107" s="62" t="s">
        <v>104</v>
      </c>
      <c r="J107" s="62" t="s">
        <v>99</v>
      </c>
      <c r="K107" s="62" t="s">
        <v>518</v>
      </c>
    </row>
    <row r="108" spans="1:11" ht="15.5" x14ac:dyDescent="0.35">
      <c r="A108" s="62" t="s">
        <v>436</v>
      </c>
      <c r="B108" s="64">
        <v>3</v>
      </c>
      <c r="C108" s="63" t="s">
        <v>458</v>
      </c>
      <c r="D108" s="63" t="s">
        <v>462</v>
      </c>
      <c r="E108" s="63" t="s">
        <v>462</v>
      </c>
      <c r="F108" s="62" t="s">
        <v>293</v>
      </c>
      <c r="G108" s="63" t="s">
        <v>99</v>
      </c>
      <c r="H108" s="62" t="s">
        <v>99</v>
      </c>
      <c r="I108" s="62" t="s">
        <v>104</v>
      </c>
      <c r="J108" s="62" t="s">
        <v>99</v>
      </c>
      <c r="K108" s="62" t="s">
        <v>518</v>
      </c>
    </row>
    <row r="109" spans="1:11" ht="15.5" x14ac:dyDescent="0.35">
      <c r="A109" s="62" t="s">
        <v>436</v>
      </c>
      <c r="B109" s="64">
        <v>3</v>
      </c>
      <c r="C109" s="63" t="s">
        <v>458</v>
      </c>
      <c r="D109" s="63" t="s">
        <v>463</v>
      </c>
      <c r="E109" s="63" t="s">
        <v>463</v>
      </c>
      <c r="F109" s="62" t="s">
        <v>293</v>
      </c>
      <c r="G109" s="63" t="s">
        <v>99</v>
      </c>
      <c r="H109" s="62" t="s">
        <v>99</v>
      </c>
      <c r="I109" s="62" t="s">
        <v>104</v>
      </c>
      <c r="J109" s="62" t="s">
        <v>99</v>
      </c>
      <c r="K109" s="62" t="s">
        <v>518</v>
      </c>
    </row>
    <row r="110" spans="1:11" ht="15.5" x14ac:dyDescent="0.35">
      <c r="A110" s="62" t="s">
        <v>436</v>
      </c>
      <c r="B110" s="64">
        <v>3</v>
      </c>
      <c r="C110" s="63" t="s">
        <v>458</v>
      </c>
      <c r="D110" s="63" t="s">
        <v>430</v>
      </c>
      <c r="E110" s="63" t="s">
        <v>430</v>
      </c>
      <c r="F110" s="62" t="s">
        <v>293</v>
      </c>
      <c r="G110" s="63" t="s">
        <v>99</v>
      </c>
      <c r="H110" s="62" t="s">
        <v>99</v>
      </c>
      <c r="I110" s="62" t="s">
        <v>104</v>
      </c>
      <c r="J110" s="62" t="s">
        <v>99</v>
      </c>
      <c r="K110" s="62" t="s">
        <v>518</v>
      </c>
    </row>
    <row r="111" spans="1:11" ht="15.5" x14ac:dyDescent="0.35">
      <c r="A111" s="62" t="s">
        <v>436</v>
      </c>
      <c r="B111" s="64">
        <v>3</v>
      </c>
      <c r="C111" s="63" t="s">
        <v>458</v>
      </c>
      <c r="D111" s="63" t="s">
        <v>366</v>
      </c>
      <c r="E111" s="63" t="s">
        <v>366</v>
      </c>
      <c r="F111" s="63" t="s">
        <v>367</v>
      </c>
      <c r="G111" s="63" t="s">
        <v>99</v>
      </c>
      <c r="H111" s="62" t="s">
        <v>99</v>
      </c>
      <c r="I111" s="62" t="s">
        <v>104</v>
      </c>
      <c r="J111" s="62" t="s">
        <v>99</v>
      </c>
      <c r="K111" s="62" t="s">
        <v>518</v>
      </c>
    </row>
    <row r="112" spans="1:11" ht="15.5" x14ac:dyDescent="0.35">
      <c r="A112" s="62" t="s">
        <v>436</v>
      </c>
      <c r="B112" s="64">
        <v>3</v>
      </c>
      <c r="C112" s="63" t="s">
        <v>458</v>
      </c>
      <c r="D112" s="63" t="s">
        <v>2</v>
      </c>
      <c r="E112" s="63" t="s">
        <v>2</v>
      </c>
      <c r="F112" s="62" t="s">
        <v>293</v>
      </c>
      <c r="G112" s="63" t="s">
        <v>99</v>
      </c>
      <c r="H112" s="62" t="s">
        <v>99</v>
      </c>
      <c r="I112" s="62" t="s">
        <v>104</v>
      </c>
      <c r="J112" s="62" t="s">
        <v>99</v>
      </c>
      <c r="K112" s="62" t="s">
        <v>518</v>
      </c>
    </row>
    <row r="113" spans="1:11" ht="15.5" x14ac:dyDescent="0.35">
      <c r="A113" s="62" t="s">
        <v>436</v>
      </c>
      <c r="B113" s="64">
        <v>4</v>
      </c>
      <c r="C113" s="63" t="s">
        <v>464</v>
      </c>
      <c r="D113" s="63" t="s">
        <v>465</v>
      </c>
      <c r="E113" s="63" t="s">
        <v>466</v>
      </c>
      <c r="F113" s="62" t="s">
        <v>293</v>
      </c>
      <c r="G113" s="63" t="s">
        <v>99</v>
      </c>
      <c r="H113" s="62"/>
      <c r="I113" s="62"/>
      <c r="J113" s="62"/>
      <c r="K113" s="62" t="s">
        <v>518</v>
      </c>
    </row>
    <row r="114" spans="1:11" ht="15.5" x14ac:dyDescent="0.35">
      <c r="A114" s="62" t="s">
        <v>436</v>
      </c>
      <c r="B114" s="64">
        <v>4</v>
      </c>
      <c r="C114" s="63" t="s">
        <v>464</v>
      </c>
      <c r="D114" s="63" t="s">
        <v>454</v>
      </c>
      <c r="E114" s="63" t="s">
        <v>455</v>
      </c>
      <c r="F114" s="62" t="s">
        <v>293</v>
      </c>
      <c r="G114" s="63" t="s">
        <v>99</v>
      </c>
      <c r="H114" s="62"/>
      <c r="I114" s="62"/>
      <c r="J114" s="62"/>
      <c r="K114" s="62" t="s">
        <v>518</v>
      </c>
    </row>
    <row r="115" spans="1:11" ht="15.5" x14ac:dyDescent="0.35">
      <c r="A115" s="62" t="s">
        <v>436</v>
      </c>
      <c r="B115" s="64">
        <v>4</v>
      </c>
      <c r="C115" s="63" t="s">
        <v>464</v>
      </c>
      <c r="D115" s="63" t="s">
        <v>467</v>
      </c>
      <c r="E115" s="63" t="s">
        <v>468</v>
      </c>
      <c r="F115" s="62" t="s">
        <v>293</v>
      </c>
      <c r="G115" s="63" t="s">
        <v>99</v>
      </c>
      <c r="H115" s="62"/>
      <c r="I115" s="62"/>
      <c r="J115" s="62"/>
      <c r="K115" s="62" t="s">
        <v>518</v>
      </c>
    </row>
    <row r="116" spans="1:11" ht="15.5" x14ac:dyDescent="0.35">
      <c r="A116" s="62" t="s">
        <v>436</v>
      </c>
      <c r="B116" s="64">
        <v>4</v>
      </c>
      <c r="C116" s="63" t="s">
        <v>464</v>
      </c>
      <c r="D116" s="63" t="s">
        <v>366</v>
      </c>
      <c r="E116" s="63" t="s">
        <v>366</v>
      </c>
      <c r="F116" s="63" t="s">
        <v>367</v>
      </c>
      <c r="G116" s="63" t="s">
        <v>99</v>
      </c>
      <c r="H116" s="62"/>
      <c r="I116" s="62"/>
      <c r="J116" s="62"/>
      <c r="K116" s="62" t="s">
        <v>518</v>
      </c>
    </row>
    <row r="117" spans="1:11" ht="15.5" x14ac:dyDescent="0.35">
      <c r="A117" s="62" t="s">
        <v>469</v>
      </c>
      <c r="B117" s="64">
        <v>1</v>
      </c>
      <c r="C117" s="62" t="s">
        <v>470</v>
      </c>
      <c r="D117" s="62" t="s">
        <v>471</v>
      </c>
      <c r="E117" s="63" t="s">
        <v>472</v>
      </c>
      <c r="F117" s="62" t="s">
        <v>291</v>
      </c>
      <c r="G117" s="63" t="s">
        <v>99</v>
      </c>
      <c r="H117" s="62"/>
      <c r="I117" s="62"/>
      <c r="J117" s="62"/>
      <c r="K117" s="62" t="s">
        <v>518</v>
      </c>
    </row>
    <row r="118" spans="1:11" ht="15.5" x14ac:dyDescent="0.35">
      <c r="A118" s="62" t="s">
        <v>469</v>
      </c>
      <c r="B118" s="64">
        <v>1</v>
      </c>
      <c r="C118" s="62" t="s">
        <v>470</v>
      </c>
      <c r="D118" s="62" t="s">
        <v>473</v>
      </c>
      <c r="E118" s="63" t="s">
        <v>474</v>
      </c>
      <c r="F118" s="62" t="s">
        <v>381</v>
      </c>
      <c r="G118" s="63" t="s">
        <v>99</v>
      </c>
      <c r="H118" s="62"/>
      <c r="I118" s="62"/>
      <c r="J118" s="62"/>
      <c r="K118" s="62" t="s">
        <v>518</v>
      </c>
    </row>
    <row r="119" spans="1:11" ht="15.5" x14ac:dyDescent="0.35">
      <c r="A119" s="62" t="s">
        <v>469</v>
      </c>
      <c r="B119" s="64">
        <v>1</v>
      </c>
      <c r="C119" s="62" t="s">
        <v>470</v>
      </c>
      <c r="D119" s="62" t="s">
        <v>475</v>
      </c>
      <c r="E119" s="63" t="s">
        <v>476</v>
      </c>
      <c r="F119" s="62" t="s">
        <v>381</v>
      </c>
      <c r="G119" s="63" t="s">
        <v>99</v>
      </c>
      <c r="H119" s="62"/>
      <c r="I119" s="62"/>
      <c r="J119" s="62"/>
      <c r="K119" s="62" t="s">
        <v>518</v>
      </c>
    </row>
    <row r="120" spans="1:11" ht="15.5" x14ac:dyDescent="0.35">
      <c r="A120" s="62" t="s">
        <v>469</v>
      </c>
      <c r="B120" s="64">
        <v>1</v>
      </c>
      <c r="C120" s="62" t="s">
        <v>470</v>
      </c>
      <c r="D120" s="62" t="s">
        <v>477</v>
      </c>
      <c r="E120" s="63" t="s">
        <v>478</v>
      </c>
      <c r="F120" s="62" t="s">
        <v>381</v>
      </c>
      <c r="G120" s="63" t="s">
        <v>99</v>
      </c>
      <c r="H120" s="62"/>
      <c r="I120" s="62"/>
      <c r="J120" s="62"/>
      <c r="K120" s="62" t="s">
        <v>518</v>
      </c>
    </row>
    <row r="121" spans="1:11" ht="15.5" x14ac:dyDescent="0.35">
      <c r="A121" s="62" t="s">
        <v>469</v>
      </c>
      <c r="B121" s="64">
        <v>1</v>
      </c>
      <c r="C121" s="62" t="s">
        <v>470</v>
      </c>
      <c r="D121" s="62" t="s">
        <v>479</v>
      </c>
      <c r="E121" s="63" t="s">
        <v>480</v>
      </c>
      <c r="F121" s="62" t="s">
        <v>381</v>
      </c>
      <c r="G121" s="63" t="s">
        <v>99</v>
      </c>
      <c r="H121" s="62"/>
      <c r="I121" s="62"/>
      <c r="J121" s="62"/>
      <c r="K121" s="62" t="s">
        <v>518</v>
      </c>
    </row>
    <row r="122" spans="1:11" ht="15.5" x14ac:dyDescent="0.35">
      <c r="A122" s="62" t="s">
        <v>469</v>
      </c>
      <c r="B122" s="64">
        <v>2</v>
      </c>
      <c r="C122" s="62" t="s">
        <v>427</v>
      </c>
      <c r="D122" s="62" t="s">
        <v>426</v>
      </c>
      <c r="E122" s="63" t="s">
        <v>427</v>
      </c>
      <c r="F122" s="62" t="s">
        <v>291</v>
      </c>
      <c r="G122" s="63" t="s">
        <v>99</v>
      </c>
      <c r="H122" s="62"/>
      <c r="I122" s="62"/>
      <c r="J122" s="62"/>
      <c r="K122" s="62" t="s">
        <v>518</v>
      </c>
    </row>
    <row r="123" spans="1:11" ht="15.5" x14ac:dyDescent="0.35">
      <c r="A123" s="62" t="s">
        <v>469</v>
      </c>
      <c r="B123" s="64">
        <v>2</v>
      </c>
      <c r="C123" s="62" t="s">
        <v>427</v>
      </c>
      <c r="D123" s="62" t="s">
        <v>481</v>
      </c>
      <c r="E123" s="63" t="s">
        <v>482</v>
      </c>
      <c r="F123" s="62" t="s">
        <v>291</v>
      </c>
      <c r="G123" s="63" t="s">
        <v>99</v>
      </c>
      <c r="H123" s="62"/>
      <c r="I123" s="62"/>
      <c r="J123" s="62"/>
      <c r="K123" s="62" t="s">
        <v>518</v>
      </c>
    </row>
    <row r="124" spans="1:11" ht="15.5" x14ac:dyDescent="0.35">
      <c r="A124" s="62" t="s">
        <v>469</v>
      </c>
      <c r="B124" s="64">
        <v>2</v>
      </c>
      <c r="C124" s="62" t="s">
        <v>427</v>
      </c>
      <c r="D124" s="62" t="s">
        <v>483</v>
      </c>
      <c r="E124" s="63" t="s">
        <v>484</v>
      </c>
      <c r="F124" s="62" t="s">
        <v>293</v>
      </c>
      <c r="G124" s="63" t="s">
        <v>99</v>
      </c>
      <c r="H124" s="62"/>
      <c r="I124" s="62"/>
      <c r="J124" s="62"/>
      <c r="K124" s="62" t="s">
        <v>518</v>
      </c>
    </row>
    <row r="125" spans="1:11" ht="15.5" x14ac:dyDescent="0.35">
      <c r="A125" s="62" t="s">
        <v>469</v>
      </c>
      <c r="B125" s="64">
        <v>2</v>
      </c>
      <c r="C125" s="62" t="s">
        <v>427</v>
      </c>
      <c r="D125" s="62" t="s">
        <v>485</v>
      </c>
      <c r="E125" s="63" t="s">
        <v>486</v>
      </c>
      <c r="F125" s="62" t="s">
        <v>291</v>
      </c>
      <c r="G125" s="63" t="s">
        <v>104</v>
      </c>
      <c r="H125" s="62"/>
      <c r="I125" s="62"/>
      <c r="J125" s="62"/>
      <c r="K125" s="62" t="s">
        <v>518</v>
      </c>
    </row>
    <row r="126" spans="1:11" ht="15.5" x14ac:dyDescent="0.35">
      <c r="A126" s="62" t="s">
        <v>469</v>
      </c>
      <c r="B126" s="64">
        <v>2</v>
      </c>
      <c r="C126" s="62" t="s">
        <v>427</v>
      </c>
      <c r="D126" s="62" t="s">
        <v>487</v>
      </c>
      <c r="E126" s="63" t="s">
        <v>24</v>
      </c>
      <c r="F126" s="62" t="s">
        <v>291</v>
      </c>
      <c r="G126" s="63" t="s">
        <v>104</v>
      </c>
      <c r="H126" s="62"/>
      <c r="I126" s="62"/>
      <c r="J126" s="62"/>
      <c r="K126" s="62" t="s">
        <v>518</v>
      </c>
    </row>
    <row r="127" spans="1:11" ht="15.5" x14ac:dyDescent="0.35">
      <c r="A127" s="62" t="s">
        <v>469</v>
      </c>
      <c r="B127" s="64">
        <v>2</v>
      </c>
      <c r="C127" s="62" t="s">
        <v>427</v>
      </c>
      <c r="D127" s="62" t="s">
        <v>488</v>
      </c>
      <c r="E127" s="63" t="s">
        <v>395</v>
      </c>
      <c r="F127" s="62" t="s">
        <v>291</v>
      </c>
      <c r="G127" s="63" t="s">
        <v>104</v>
      </c>
      <c r="H127" s="62"/>
      <c r="I127" s="62"/>
      <c r="J127" s="62"/>
      <c r="K127" s="62" t="s">
        <v>518</v>
      </c>
    </row>
    <row r="128" spans="1:11" ht="15.5" x14ac:dyDescent="0.35">
      <c r="A128" s="62" t="s">
        <v>469</v>
      </c>
      <c r="B128" s="64">
        <v>2</v>
      </c>
      <c r="C128" s="62" t="s">
        <v>427</v>
      </c>
      <c r="D128" s="62" t="s">
        <v>489</v>
      </c>
      <c r="E128" s="63" t="s">
        <v>490</v>
      </c>
      <c r="F128" s="62" t="s">
        <v>291</v>
      </c>
      <c r="G128" s="63" t="s">
        <v>99</v>
      </c>
      <c r="H128" s="62"/>
      <c r="I128" s="62"/>
      <c r="J128" s="62"/>
      <c r="K128" s="62" t="s">
        <v>518</v>
      </c>
    </row>
    <row r="129" spans="1:11" ht="15.5" x14ac:dyDescent="0.35">
      <c r="A129" s="62" t="s">
        <v>469</v>
      </c>
      <c r="B129" s="64">
        <v>2</v>
      </c>
      <c r="C129" s="62" t="s">
        <v>427</v>
      </c>
      <c r="D129" s="62" t="s">
        <v>491</v>
      </c>
      <c r="E129" s="63" t="s">
        <v>492</v>
      </c>
      <c r="F129" s="62" t="s">
        <v>291</v>
      </c>
      <c r="G129" s="63" t="s">
        <v>99</v>
      </c>
      <c r="H129" s="62"/>
      <c r="I129" s="62"/>
      <c r="J129" s="62"/>
      <c r="K129" s="62" t="s">
        <v>518</v>
      </c>
    </row>
    <row r="130" spans="1:11" ht="15.5" x14ac:dyDescent="0.35">
      <c r="A130" s="62" t="s">
        <v>469</v>
      </c>
      <c r="B130" s="64">
        <v>2</v>
      </c>
      <c r="C130" s="62" t="s">
        <v>427</v>
      </c>
      <c r="D130" s="62" t="s">
        <v>493</v>
      </c>
      <c r="E130" s="63" t="s">
        <v>494</v>
      </c>
      <c r="F130" s="62" t="s">
        <v>291</v>
      </c>
      <c r="G130" s="63" t="s">
        <v>99</v>
      </c>
      <c r="H130" s="62"/>
      <c r="I130" s="62"/>
      <c r="J130" s="62"/>
      <c r="K130" s="62" t="s">
        <v>518</v>
      </c>
    </row>
    <row r="131" spans="1:11" ht="15.5" x14ac:dyDescent="0.35">
      <c r="A131" s="62" t="s">
        <v>469</v>
      </c>
      <c r="B131" s="64">
        <v>2</v>
      </c>
      <c r="C131" s="62" t="s">
        <v>427</v>
      </c>
      <c r="D131" s="62" t="s">
        <v>495</v>
      </c>
      <c r="E131" s="63" t="s">
        <v>496</v>
      </c>
      <c r="F131" s="62" t="s">
        <v>291</v>
      </c>
      <c r="G131" s="63" t="s">
        <v>99</v>
      </c>
      <c r="H131" s="62"/>
      <c r="I131" s="62"/>
      <c r="J131" s="62"/>
      <c r="K131" s="62" t="s">
        <v>518</v>
      </c>
    </row>
    <row r="132" spans="1:11" ht="15.5" x14ac:dyDescent="0.35">
      <c r="A132" s="62" t="s">
        <v>469</v>
      </c>
      <c r="B132" s="64">
        <v>2</v>
      </c>
      <c r="C132" s="62" t="s">
        <v>427</v>
      </c>
      <c r="D132" s="62" t="s">
        <v>497</v>
      </c>
      <c r="E132" s="63" t="s">
        <v>498</v>
      </c>
      <c r="F132" s="62" t="s">
        <v>291</v>
      </c>
      <c r="G132" s="63" t="s">
        <v>99</v>
      </c>
      <c r="H132" s="62"/>
      <c r="I132" s="62"/>
      <c r="J132" s="62"/>
      <c r="K132" s="62" t="s">
        <v>518</v>
      </c>
    </row>
    <row r="133" spans="1:11" ht="15.5" x14ac:dyDescent="0.35">
      <c r="A133" s="62" t="s">
        <v>469</v>
      </c>
      <c r="B133" s="64">
        <v>2</v>
      </c>
      <c r="C133" s="62" t="s">
        <v>427</v>
      </c>
      <c r="D133" s="62" t="s">
        <v>499</v>
      </c>
      <c r="E133" s="63" t="s">
        <v>500</v>
      </c>
      <c r="F133" s="62" t="s">
        <v>291</v>
      </c>
      <c r="G133" s="63" t="s">
        <v>99</v>
      </c>
      <c r="H133" s="62"/>
      <c r="I133" s="62"/>
      <c r="J133" s="62"/>
      <c r="K133" s="62" t="s">
        <v>518</v>
      </c>
    </row>
    <row r="134" spans="1:11" ht="15.5" x14ac:dyDescent="0.35">
      <c r="A134" s="62" t="s">
        <v>469</v>
      </c>
      <c r="B134" s="64">
        <v>2</v>
      </c>
      <c r="C134" s="62" t="s">
        <v>427</v>
      </c>
      <c r="D134" s="62" t="s">
        <v>501</v>
      </c>
      <c r="E134" s="63" t="s">
        <v>502</v>
      </c>
      <c r="F134" s="62" t="s">
        <v>381</v>
      </c>
      <c r="G134" s="63" t="s">
        <v>104</v>
      </c>
      <c r="H134" s="62"/>
      <c r="I134" s="62"/>
      <c r="J134" s="62"/>
      <c r="K134" s="62" t="s">
        <v>518</v>
      </c>
    </row>
    <row r="135" spans="1:11" ht="15.5" x14ac:dyDescent="0.35">
      <c r="A135" s="62" t="s">
        <v>469</v>
      </c>
      <c r="B135" s="64">
        <v>3</v>
      </c>
      <c r="C135" s="62" t="s">
        <v>503</v>
      </c>
      <c r="D135" s="62" t="s">
        <v>504</v>
      </c>
      <c r="E135" s="63" t="s">
        <v>505</v>
      </c>
      <c r="F135" s="62" t="s">
        <v>293</v>
      </c>
      <c r="G135" s="63" t="s">
        <v>99</v>
      </c>
      <c r="H135" s="62"/>
      <c r="I135" s="62"/>
      <c r="J135" s="62"/>
      <c r="K135" s="62" t="s">
        <v>518</v>
      </c>
    </row>
    <row r="136" spans="1:11" ht="15.5" x14ac:dyDescent="0.35">
      <c r="A136" s="62" t="s">
        <v>469</v>
      </c>
      <c r="B136" s="64">
        <v>3</v>
      </c>
      <c r="C136" s="62" t="s">
        <v>503</v>
      </c>
      <c r="D136" s="62" t="s">
        <v>506</v>
      </c>
      <c r="E136" s="62" t="s">
        <v>506</v>
      </c>
      <c r="F136" s="62" t="s">
        <v>291</v>
      </c>
      <c r="G136" s="63" t="s">
        <v>99</v>
      </c>
      <c r="H136" s="62"/>
      <c r="I136" s="62"/>
      <c r="J136" s="62"/>
      <c r="K136" s="62" t="s">
        <v>518</v>
      </c>
    </row>
    <row r="137" spans="1:11" ht="15.5" x14ac:dyDescent="0.35">
      <c r="A137" s="62" t="s">
        <v>469</v>
      </c>
      <c r="B137" s="64">
        <v>3</v>
      </c>
      <c r="C137" s="62" t="s">
        <v>503</v>
      </c>
      <c r="D137" s="62" t="s">
        <v>507</v>
      </c>
      <c r="E137" s="63" t="s">
        <v>490</v>
      </c>
      <c r="F137" s="62" t="s">
        <v>291</v>
      </c>
      <c r="G137" s="63" t="s">
        <v>99</v>
      </c>
      <c r="H137" s="62"/>
      <c r="I137" s="62"/>
      <c r="J137" s="62"/>
      <c r="K137" s="62" t="s">
        <v>518</v>
      </c>
    </row>
    <row r="138" spans="1:11" ht="15.5" x14ac:dyDescent="0.35">
      <c r="A138" s="62" t="s">
        <v>469</v>
      </c>
      <c r="B138" s="64">
        <v>3</v>
      </c>
      <c r="C138" s="62" t="s">
        <v>503</v>
      </c>
      <c r="D138" s="62" t="s">
        <v>508</v>
      </c>
      <c r="E138" s="63" t="s">
        <v>492</v>
      </c>
      <c r="F138" s="62" t="s">
        <v>291</v>
      </c>
      <c r="G138" s="63" t="s">
        <v>99</v>
      </c>
      <c r="H138" s="62"/>
      <c r="I138" s="62"/>
      <c r="J138" s="62"/>
      <c r="K138" s="62" t="s">
        <v>518</v>
      </c>
    </row>
    <row r="139" spans="1:11" ht="15.5" x14ac:dyDescent="0.35">
      <c r="A139" s="62" t="s">
        <v>469</v>
      </c>
      <c r="B139" s="64">
        <v>3</v>
      </c>
      <c r="C139" s="62" t="s">
        <v>503</v>
      </c>
      <c r="D139" s="62" t="s">
        <v>509</v>
      </c>
      <c r="E139" s="63" t="s">
        <v>494</v>
      </c>
      <c r="F139" s="62" t="s">
        <v>291</v>
      </c>
      <c r="G139" s="63" t="s">
        <v>99</v>
      </c>
      <c r="H139" s="62"/>
      <c r="I139" s="62"/>
      <c r="J139" s="62"/>
      <c r="K139" s="62" t="s">
        <v>518</v>
      </c>
    </row>
    <row r="140" spans="1:11" ht="15.5" x14ac:dyDescent="0.35">
      <c r="A140" s="62" t="s">
        <v>469</v>
      </c>
      <c r="B140" s="64">
        <v>3</v>
      </c>
      <c r="C140" s="62" t="s">
        <v>503</v>
      </c>
      <c r="D140" s="62" t="s">
        <v>510</v>
      </c>
      <c r="E140" s="63" t="s">
        <v>496</v>
      </c>
      <c r="F140" s="62" t="s">
        <v>291</v>
      </c>
      <c r="G140" s="63" t="s">
        <v>99</v>
      </c>
      <c r="H140" s="62"/>
      <c r="I140" s="62"/>
      <c r="J140" s="62"/>
      <c r="K140" s="62" t="s">
        <v>518</v>
      </c>
    </row>
    <row r="141" spans="1:11" ht="15.5" x14ac:dyDescent="0.35">
      <c r="A141" s="62" t="s">
        <v>469</v>
      </c>
      <c r="B141" s="64">
        <v>3</v>
      </c>
      <c r="C141" s="62" t="s">
        <v>503</v>
      </c>
      <c r="D141" s="62" t="s">
        <v>511</v>
      </c>
      <c r="E141" s="63" t="s">
        <v>512</v>
      </c>
      <c r="F141" s="62" t="s">
        <v>291</v>
      </c>
      <c r="G141" s="63" t="s">
        <v>104</v>
      </c>
      <c r="H141" s="62"/>
      <c r="I141" s="62"/>
      <c r="J141" s="62"/>
      <c r="K141" s="62" t="s">
        <v>518</v>
      </c>
    </row>
    <row r="142" spans="1:11" ht="15.5" x14ac:dyDescent="0.35">
      <c r="A142" s="62" t="s">
        <v>469</v>
      </c>
      <c r="B142" s="64">
        <v>3</v>
      </c>
      <c r="C142" s="62" t="s">
        <v>503</v>
      </c>
      <c r="D142" s="62" t="s">
        <v>513</v>
      </c>
      <c r="E142" s="63" t="s">
        <v>514</v>
      </c>
      <c r="F142" s="62" t="s">
        <v>291</v>
      </c>
      <c r="G142" s="63" t="s">
        <v>104</v>
      </c>
      <c r="H142" s="62"/>
      <c r="I142" s="62"/>
      <c r="J142" s="62"/>
      <c r="K142" s="62" t="s">
        <v>518</v>
      </c>
    </row>
  </sheetData>
  <autoFilter ref="A1:K142" xr:uid="{65B2EB85-6842-4328-BE4B-EB00E37178B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D660-8C3E-4C38-907D-70F08EBA0308}">
  <dimension ref="A5:D10"/>
  <sheetViews>
    <sheetView workbookViewId="0">
      <selection activeCell="D6" sqref="D6"/>
    </sheetView>
  </sheetViews>
  <sheetFormatPr defaultRowHeight="14.5" x14ac:dyDescent="0.35"/>
  <cols>
    <col min="1" max="1" width="32.08984375" bestFit="1" customWidth="1"/>
    <col min="2" max="2" width="43.81640625" bestFit="1" customWidth="1"/>
    <col min="3" max="3" width="21.6328125" bestFit="1" customWidth="1"/>
    <col min="4" max="4" width="225.81640625" bestFit="1" customWidth="1"/>
  </cols>
  <sheetData>
    <row r="5" spans="1:4" ht="15.5" x14ac:dyDescent="0.35">
      <c r="A5" s="77" t="s">
        <v>552</v>
      </c>
      <c r="B5" s="77" t="s">
        <v>540</v>
      </c>
      <c r="C5" s="77" t="s">
        <v>541</v>
      </c>
      <c r="D5" s="77" t="s">
        <v>542</v>
      </c>
    </row>
    <row r="6" spans="1:4" ht="15.5" x14ac:dyDescent="0.35">
      <c r="A6" s="78" t="s">
        <v>544</v>
      </c>
      <c r="B6" s="78" t="s">
        <v>545</v>
      </c>
      <c r="C6" s="79" t="s">
        <v>543</v>
      </c>
      <c r="D6" s="56" t="s">
        <v>546</v>
      </c>
    </row>
    <row r="7" spans="1:4" ht="15.5" x14ac:dyDescent="0.35">
      <c r="A7" s="78" t="s">
        <v>547</v>
      </c>
      <c r="B7" s="78" t="s">
        <v>548</v>
      </c>
      <c r="C7" s="79" t="s">
        <v>543</v>
      </c>
      <c r="D7" s="56" t="s">
        <v>546</v>
      </c>
    </row>
    <row r="8" spans="1:4" ht="15.5" x14ac:dyDescent="0.35">
      <c r="A8" s="78" t="s">
        <v>549</v>
      </c>
      <c r="B8" s="78" t="s">
        <v>550</v>
      </c>
      <c r="C8" s="79" t="s">
        <v>543</v>
      </c>
      <c r="D8" s="56" t="s">
        <v>546</v>
      </c>
    </row>
    <row r="9" spans="1:4" x14ac:dyDescent="0.35">
      <c r="A9" s="80"/>
      <c r="B9" s="76"/>
      <c r="C9" s="76"/>
      <c r="D9" s="76"/>
    </row>
    <row r="10" spans="1:4" x14ac:dyDescent="0.35">
      <c r="A10" s="80"/>
      <c r="B10" s="81" t="s">
        <v>551</v>
      </c>
      <c r="C10" s="76"/>
      <c r="D10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310B-0A42-44A8-BF5A-FF1AA3C20C4B}">
  <dimension ref="A3:F6"/>
  <sheetViews>
    <sheetView workbookViewId="0">
      <selection activeCell="D9" sqref="D9"/>
    </sheetView>
  </sheetViews>
  <sheetFormatPr defaultRowHeight="14.5" x14ac:dyDescent="0.35"/>
  <cols>
    <col min="2" max="2" width="15.453125" bestFit="1" customWidth="1"/>
    <col min="3" max="3" width="20.453125" customWidth="1"/>
    <col min="4" max="4" width="10.6328125" bestFit="1" customWidth="1"/>
    <col min="6" max="6" width="10.6328125" bestFit="1" customWidth="1"/>
  </cols>
  <sheetData>
    <row r="3" spans="1:6" x14ac:dyDescent="0.35">
      <c r="A3" s="65" t="s">
        <v>562</v>
      </c>
      <c r="B3" s="74" t="s">
        <v>553</v>
      </c>
      <c r="C3" s="74" t="s">
        <v>554</v>
      </c>
      <c r="D3" s="65" t="s">
        <v>556</v>
      </c>
      <c r="E3" s="74" t="s">
        <v>555</v>
      </c>
      <c r="F3" s="74" t="s">
        <v>557</v>
      </c>
    </row>
    <row r="4" spans="1:6" x14ac:dyDescent="0.35">
      <c r="A4" s="14">
        <v>1</v>
      </c>
      <c r="B4" s="82" t="s">
        <v>558</v>
      </c>
      <c r="C4" s="14"/>
      <c r="D4" s="14"/>
      <c r="E4" s="82" t="s">
        <v>560</v>
      </c>
      <c r="F4" s="82" t="s">
        <v>528</v>
      </c>
    </row>
    <row r="5" spans="1:6" x14ac:dyDescent="0.35">
      <c r="A5" s="14">
        <v>2</v>
      </c>
      <c r="B5" s="82" t="s">
        <v>172</v>
      </c>
      <c r="C5" s="14"/>
      <c r="D5" s="14"/>
      <c r="E5" s="82" t="s">
        <v>561</v>
      </c>
      <c r="F5" s="82" t="s">
        <v>528</v>
      </c>
    </row>
    <row r="6" spans="1:6" x14ac:dyDescent="0.35">
      <c r="A6" s="14">
        <v>3</v>
      </c>
      <c r="B6" s="82" t="s">
        <v>559</v>
      </c>
      <c r="C6" s="14"/>
      <c r="D6" s="14"/>
      <c r="E6" s="82" t="s">
        <v>560</v>
      </c>
      <c r="F6" s="82" t="s">
        <v>528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Prerequisite</vt:lpstr>
      <vt:lpstr>Company Logo</vt:lpstr>
      <vt:lpstr>Company Details</vt:lpstr>
      <vt:lpstr>Org Level &amp; Attribute</vt:lpstr>
      <vt:lpstr>Employee Master</vt:lpstr>
      <vt:lpstr>Employee Creation Details</vt:lpstr>
      <vt:lpstr>Personal Details - access Matri</vt:lpstr>
      <vt:lpstr>Core HR Access</vt:lpstr>
      <vt:lpstr>Help Desk</vt:lpstr>
      <vt:lpstr>Social Connect</vt:lpstr>
      <vt:lpstr>Salary Data</vt:lpstr>
      <vt:lpstr>Salary Component Master</vt:lpstr>
      <vt:lpstr>Helpdesk</vt:lpstr>
      <vt:lpstr>Leave Management System_1</vt:lpstr>
      <vt:lpstr>Sheet1</vt:lpstr>
      <vt:lpstr>Separation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Aatish Vartak</dc:creator>
  <cp:keywords/>
  <dc:description/>
  <cp:lastModifiedBy>Lovprit Kaur</cp:lastModifiedBy>
  <cp:revision/>
  <dcterms:created xsi:type="dcterms:W3CDTF">2013-04-10T06:03:00Z</dcterms:created>
  <dcterms:modified xsi:type="dcterms:W3CDTF">2023-11-10T11:36:37Z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