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bnamro-my.sharepoint.com/personal/piyush_kumar_singh_nl_abnamro_com/Documents/Trade Finance/"/>
    </mc:Choice>
  </mc:AlternateContent>
  <xr:revisionPtr revIDLastSave="134" documentId="13_ncr:1_{FB46BF76-A974-4501-9A4C-ACC24AA092DD}" xr6:coauthVersionLast="47" xr6:coauthVersionMax="47" xr10:uidLastSave="{7713B650-2684-4A56-9950-F63CCE2787DB}"/>
  <bookViews>
    <workbookView xWindow="-110" yWindow="-110" windowWidth="19420" windowHeight="10300" activeTab="1" xr2:uid="{6604D3DD-FB48-4D58-9814-3910EE35F8AF}"/>
  </bookViews>
  <sheets>
    <sheet name="SampleData" sheetId="1" r:id="rId1"/>
    <sheet name="Worksheet" sheetId="2" r:id="rId2"/>
  </sheets>
  <definedNames>
    <definedName name="_xlnm._FilterDatabase" localSheetId="0" hidden="1">SampleData!$A$1:$E$71</definedName>
    <definedName name="_xlnm._FilterDatabase" localSheetId="1" hidden="1">Worksheet!$A$1:$I$119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2" i="2"/>
  <c r="E4" i="2" l="1"/>
  <c r="F4" i="2" s="1"/>
  <c r="E2" i="2" l="1"/>
  <c r="F2" i="2" s="1"/>
  <c r="E3" i="2"/>
  <c r="F3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</calcChain>
</file>

<file path=xl/sharedStrings.xml><?xml version="1.0" encoding="utf-8"?>
<sst xmlns="http://schemas.openxmlformats.org/spreadsheetml/2006/main" count="649" uniqueCount="192">
  <si>
    <t xml:space="preserve"> Date       </t>
  </si>
  <si>
    <t xml:space="preserve"> Amount  </t>
  </si>
  <si>
    <t xml:space="preserve"> Payment Method </t>
  </si>
  <si>
    <t xml:space="preserve"> 2024-08-01 </t>
  </si>
  <si>
    <t xml:space="preserve"> Debit Card     </t>
  </si>
  <si>
    <t xml:space="preserve"> iDEAL          </t>
  </si>
  <si>
    <t xml:space="preserve"> Tikkie         </t>
  </si>
  <si>
    <t xml:space="preserve"> 2024-08-02 </t>
  </si>
  <si>
    <t xml:space="preserve"> 2024-08-03 </t>
  </si>
  <si>
    <t xml:space="preserve"> 2024-08-04 </t>
  </si>
  <si>
    <t xml:space="preserve"> 2024-08-05 </t>
  </si>
  <si>
    <t xml:space="preserve"> 2024-08-06 </t>
  </si>
  <si>
    <t xml:space="preserve"> 2024-08-07 </t>
  </si>
  <si>
    <t>BEA, Google Pay                  McDonalds 01505,PAS305          NR:54245834, 02.08.24/13:28      Weilerswist, Land: DEU</t>
  </si>
  <si>
    <t>BEA, Google Pay                  McDonalds 01505,PAS305          NR:54245834, 02.08.24/13:47      Weilerswist, Land: DEU</t>
  </si>
  <si>
    <t>BEA, Betaalpas                   REWE Serkan Erguel oHG,PAS305   NR:56032556, 02.08.24/19:30      Bingen, Land: DEU</t>
  </si>
  <si>
    <t>BEA, Google Pay                  REWE Serkan Erguel oHG,PAS305   NR:56032556, 02.08.24/19:32      Bingen, Land: DEU</t>
  </si>
  <si>
    <t>BEA, Betaalpas                   Seilbahn RÜdesheim,PAS305       NR:25204261, 03.08.24/10:59      RÜdesheim am, Land: DEU</t>
  </si>
  <si>
    <t>BEA, Betaalpas                   Eiscafe Rialto,PAS305           NR:69607635, 04.08.24/10:49      Bingen am Rhe, Land: DEU</t>
  </si>
  <si>
    <t>BEA, Betaalpas                   Bingen-Ruedesheimer Sc,PAS305   NR:54342778, 04.08.24/11:06      Bingen am rhe, Land: DEU</t>
  </si>
  <si>
    <t>BEA, Betaalpas                   SHELL   5025,PAS305             NR:14502526, 04.08.24/16:02      Bingen, Land: DEU</t>
  </si>
  <si>
    <t>BEA, Betaalpas                   Palais M. Oguz,PAS305           NR:60347789, 04.08.24/21:31      Bingen, Land: DEU</t>
  </si>
  <si>
    <t>BEA, Google Pay                  Esso Venray Oost,PAS305         NR:CT479911, 05.08.24/12:30      Venray</t>
  </si>
  <si>
    <t>BEA, Google Pay                  Esso Venray Oost,PAS305         NR:CT479911, 05.08.24/12:31      Venray</t>
  </si>
  <si>
    <t>BEA, Google Pay                  Esso Venray Oost,PAS305         NR:7P443Y, 05.08.24/12:38        VENRAY</t>
  </si>
  <si>
    <t>BEA, Google Pay                  Esso Venray Oost,PAS305         NR:7P443Y, 05.08.24/12:45        VENRAY</t>
  </si>
  <si>
    <t>BEA, Google Pay                  Esso Venray,PAS305              NR:6CHW32, 05.08.24/12:50        OIRLO</t>
  </si>
  <si>
    <t>BEA, Google Pay                  Esso Venray,PAS305              NR:6CHW32, 05.08.24/13:10        OIRLO</t>
  </si>
  <si>
    <t>BEA, Betaalpas                   NYX RuedesheimerSeilba,PAS305   NR:NX340078 03.08.24/10.50       RuedesheimamR</t>
  </si>
  <si>
    <t>BEA, Google Pay                  ALBERT HEIJN 2242,PAS305        NR:8Q304Y, 05.08.24/18:19        ALMERE</t>
  </si>
  <si>
    <t>BEA, Google Pay                  HMSHost Amsterdam Bijl,PAS305   NR:75103160, 06.08.24/06:21      Amsterdam</t>
  </si>
  <si>
    <t>BEA, Google Pay                  ABN AMRO Amstelveen,PAS305      NR:075817EQ, 06.08.24/12:24      AMSTELVEEN</t>
  </si>
  <si>
    <t>/TRTP/iDEAL/IBAN/NL13ABNA0506417344/BIC/ABNANL2A/NAME/Hora via Tikkie/REMI/000874975906 0031468252293135 Present for Niels NL40ABNA0410802018/EREF/06-08-2024 12:49 0031468252293135</t>
  </si>
  <si>
    <t>/TRTP/iDEAL/IBAN/NL56BNGH0285015222/BIC/BNGHNL2G/NAME/Gemeente Almere/REMI/000048162 7670488249411902 Standaard uittreksel/bewijs van ins/EREF/07-08-2024 10:57 7670488249411902</t>
  </si>
  <si>
    <t>BEA, Betaalpas                   Kinepolis,PAS305                NR:75270173, 07.08.24/11:02      Almere</t>
  </si>
  <si>
    <t>BEA, Google Pay                  ETOS 7433,PAS305                NR:0B6T26, 07.08.24/15:35        ALMERE</t>
  </si>
  <si>
    <t>BEA, Google Pay                  CCV*Kwaliteitsvishande,PAS305   NR:CT846688, 07.08.24/15:39      BUNSCHOTEN SP</t>
  </si>
  <si>
    <t>BEA, Google Pay                  Robin en Kees AGF,PAS305        NR:9V05V6, 07.08.24/15:45        ENKHUIZEN</t>
  </si>
  <si>
    <t>BEA, Google Pay                  Vomar Filmwijk,PAS305           NR:03MC02, 07.08.24/16:49        ALMERE</t>
  </si>
  <si>
    <t>/TRTP/iDEAL/IBAN/NL13ABNA0506417344/BIC/ABNANL2A/NAME/Raminhos via Tikkie/REMI/000875734943 0031107649168017 Padel Saturday NL56ABNA0861046048/EREF/08-08-2024 06:46 0031107649168017</t>
  </si>
  <si>
    <t>/TRTP/iDEAL/IBAN/NL78BUNQ2291284258/BIC/BUNQNL2A/NAME/Bunq B.V./REMI/brt8v9vq 0140000883074082 NL27BUNQ2101028794 Papacosta   /EREF/08-08-2024 07:52 0140000883074082</t>
  </si>
  <si>
    <t>BEA, Google Pay                  ALBERT HEIJN 2242,PAS305        NR:98DD41, 08.08.24/08:10        ALMERE</t>
  </si>
  <si>
    <t>/TRTP/iDEAL/IBAN/NL04ADYB2017400157/BIC/ADYBNL2A/NAME/Samsung  /REMI/NM89JLN7C4QBLJX32LUTW 7180798258049709 NL240808-41888409 240808202652878/EREF/08-08-2024 22:27 7180798258049709</t>
  </si>
  <si>
    <t>/TRTP/SEPA Incasso algemeen doorlopend/CSID/NL84ZZZ050695810000/NAME/VITENS NV/MARF/000003246547/REMI/Factuurnr 132100615876, Klantnr 1011917362 BTW 1,16, 1326 RR 50,, Termijnfactuur JUL/IBAN/NL94INGB0000869000/BIC/INGBNL2A/EREF/713200783883</t>
  </si>
  <si>
    <t>/TRTP/iDEAL/IBAN/NL04ADYB2017400157/BIC/ADYBNL2A/NAME/Wise/REMI/QNXTSXZQZWW3VGX32I2KW 7180507643044660 TW Payment 1175470352/EREF/09-08-2024 08:35 7180507643044660</t>
  </si>
  <si>
    <t>/TRTP/iDEAL/IBAN/NL51DEUT0265262461/BIC/DEUTNL2A/NAME/Bowling Almere via Stichting Mollie Payments/REMI/718f1737e36b95e122214cbf30fe59be 8152277648955392 Reservering 09-08-2024 om 15:30 voo Bowling Almere/EREF/09-08-2024 10:29 8152277648955392</t>
  </si>
  <si>
    <t>BEA, Google Pay                  Strand22,PAS305                 NR:2K088P, 09.08.24/11:48        ALMERE</t>
  </si>
  <si>
    <t>BEA, Betaalpas                   Peek &amp;amp; Cloppenburg,PAS305   NR:40711662, 09.08.24/13:21      Almere</t>
  </si>
  <si>
    <t>BEA, Google Pay                  Bowling Almere BV,PAS305        NR:DT0BT8, 09.08.24/16:22        ALMERE</t>
  </si>
  <si>
    <t>BEA, Google Pay                  ALBERT HEIJN 2242,PAS305        NR:N420T2, 09.08.24/17:27        ALMERE</t>
  </si>
  <si>
    <t>BEA, Google Pay                  De Beren Almere,PAS305          NR:24750590, 10.08.24/18:41      Almere</t>
  </si>
  <si>
    <t>BEA, Google Pay                  Taste of Asia Market,PAS305     NR:412TTD, 11.08.24/15:07        ALMERE</t>
  </si>
  <si>
    <t>BEA, Google Pay                  Action 1194,PAS305              NR:06055216, 11.08.24/13:18      Almere</t>
  </si>
  <si>
    <t>BEA, Google Pay                  Kruidvat 3280,PAS305            NR:1HDN0D, 11.08.24/15:23        ALMERE</t>
  </si>
  <si>
    <t>BEA, Google Pay                  ALBERT HEIJN 2242,PAS305        NR:584LN9, 12.08.24/09:06        ALMERE</t>
  </si>
  <si>
    <t>/TRTP/SEPA OVERBOEKING/IBAN/NL21ABNA0249151278/BIC/ABNANL2A/NAME/s s singh/EREF/NOTPROVIDED</t>
  </si>
  <si>
    <t>BEA, Google Pay                  Wok Express 2 B.V.,PAS305       NR:052065EQ, 13.08.24/12:27      ROTTERDAM</t>
  </si>
  <si>
    <t>BEA, Google Pay                  ALBERT HEIJN 1653,PAS305        NR:95RQS9, 13.08.24/16:56        SCHIPHOL</t>
  </si>
  <si>
    <t>BEA, Google Pay                  Taste of Asia Market,PAS305     NR:412TTD, 14.08.24/15:50        ALMERE</t>
  </si>
  <si>
    <t>BEA, Google Pay                  Kruidvat 7544,PAS305            NR:FW6S11, 14.08.24/15:56        ALMERE</t>
  </si>
  <si>
    <t>BEA, Google Pay                  Hema EV083,PAS305               NR:D1K3VQ, 14.08.24/16:09        ALMERE</t>
  </si>
  <si>
    <t>BEA, Google Pay                  HMSHost Amsterdam Bijl,PAS305   NR:75103160, 15.08.24/08:34      Amsterdam</t>
  </si>
  <si>
    <t>BEA, Google Pay                  ABN AMRO Amstelveen,PAS305      NR:075817EQ, 15.08.24/12:36      AMSTELVEEN</t>
  </si>
  <si>
    <t>BEA, Google Pay                  ALBERT HEIJN 2242,PAS305        NR:584LN9, 15.08.24/17:25        ALMERE</t>
  </si>
  <si>
    <t>BEA, Betaalpas                   Mc Almere Centrum,PAS305        NR:Z12Z99, 16.08.24/15:55        ALMERE</t>
  </si>
  <si>
    <t>BEA, Google Pay                  Taste of Asia Market,PAS305     NR:41BVL3, 16.08.24/16:02        ALMERE</t>
  </si>
  <si>
    <t>BEA, Google Pay                  Vomar Filmwijk,PAS305           NR:03MC02, 16.08.24/16:46        ALMERE</t>
  </si>
  <si>
    <t>BEA, Betaalpas                   Vomar Filmwijk,PAS305           NR:03MC02, 16.08.24/16:47        ALMERE</t>
  </si>
  <si>
    <t>/TRTP/iDEAL/IBAN/NL56DEUT0265186420/BIC/DEUTNL2A/NAME/Decathlon Netherlands BV/REMI/NL3YEPH9XDFC 8030577358052598 NL3YEPH9XDFC  /EREF/17-08-2024 12:19 8030577358052598</t>
  </si>
  <si>
    <t>BEA, Betaalpas                   P6 Uitgaansdriehoek,PAS305      NR:5LJQ42, 17.08.24/12:28        AMSTERDAM</t>
  </si>
  <si>
    <t>/TRTP/SEPA OVERBOEKING/IBAN/NL27ABNA0547587287/BIC/ABNANL2A/NAME/PK SINGH/EREF/NOTPROVIDED</t>
  </si>
  <si>
    <t>BEA, Google Pay                  ALBERT HEIJN 2242,PAS305        NR:98DD41, 18.08.24/10:19        ALMERE</t>
  </si>
  <si>
    <t>/TRTP/SEPA Incasso algemeen doorlopend/CSID/NL66ZZZ290379290000/NAME/Allianz Direct Vers./MARF/01DN0000000000000000000000000266631/REMI/DN110274701/IBAN/DE90700202700020129028/BIC/HYVEDEMMXXX/EREF/ACB24227-E32024536</t>
  </si>
  <si>
    <t>ABN AMRO Bank N.V.               Basic Package               3,25CreditCard                  2,05</t>
  </si>
  <si>
    <t>BEA, Google Pay                  HMSHost Amsterdam Bijl,PAS305   NR:75103160, 20.08.24/06:23      Amsterdam</t>
  </si>
  <si>
    <t>/TRTP/SEPA OVERBOEKING/IBAN/NL86INGB0002445588/BIC/INGBNL2A/NAME/BELASTINGDIENST/REMI/MAAND SEP. NR. 524962820T400001 VOORSCHOT KINDEROPVANG 2024 (SINGH ) MEER INFO OP WWW.TOESLAGEN.NL/EREF/COAXX105230699202408151030154062464</t>
  </si>
  <si>
    <t>BEA, Google Pay                  ABN AMRO Amstelveen,PAS305      NR:075817EQ, 20.08.24/12:22      AMSTELVEEN</t>
  </si>
  <si>
    <t>/TRTP/iDEAL/IBAN/NL51DEUT0265262461/BIC/DEUTNL2A/NAME/Sijmons horeca exploitatie t.h.o.d. via Stichting Mollie Payments/REMI/5ac7bc6c51169fd85cf471b5bee35e1e 8152537045773106 Jouw bestelling burgerme.nl Sijmons horeca exploitatie t.h.o.d./EREF/20-08-2024 20:09 8152537045773106</t>
  </si>
  <si>
    <t>/TRTP/SEPA OVERBOEKING/IBAN/NL86INGB0002445588/BIC/INGBNL2A/NAME/Belastingdienst/REMI/ISSUER: CUR                  REF: 1524962822336049/EREF/Betalingskenmerk1524 9628 2233 6049</t>
  </si>
  <si>
    <t>/TRTP/SEPA Incasso algemeen doorlopend/CSID/NL17ZZZ687259650000/NAME/Ring LLC/MARF/3HWR6SDALIC5CARU/REMI/RING MONTHLY PLAN/IBAN/IE30CITI99005132956548/BIC/STTOIE22/EREF/STR16NAQGZR9E5G2VUAV1RANLIPC3KNMTL</t>
  </si>
  <si>
    <t>BEA, Betaalpas                   AUTORADAM ALMERE OOST,PAS305    NR:21685463, 22.08.24/09:03      ALMERE</t>
  </si>
  <si>
    <t>BEA, Google Pay                  ABN AMRO Amstelveen,PAS305      NR:075817EQ, 22.08.24/12:43      AMSTELVEEN</t>
  </si>
  <si>
    <t>BEA, Google Pay                  D.C.U. B.V.,PAS305              NR:071100EQ, 22.08.24/16:03      UTRECHT</t>
  </si>
  <si>
    <t>BEA, Betaalpas                   P6 Uitgaansdriehoek,PAS305      NR:DJ32Y8, 22.08.24/16:09        AMSTERDAM</t>
  </si>
  <si>
    <t>BEA, Google Pay                  Vomar Filmwijk,PAS305           NR:03MC01, 22.08.24/16:41        ALMERE</t>
  </si>
  <si>
    <t>/TRTP/SEPA Overboeking/IBAN/NL65ABNA0113555350/BIC/ABNANL2A/NAME/ABN AMRO BANK/REMI/Salarisrekening/EREF/NOTPROVIDED</t>
  </si>
  <si>
    <t>/TRTP/SEPA OVERBOEKING/IBAN/NL13ABNA0506417344/BIC/ABNANL2A/NAME/AAB INZ TIKKIE/REMI/Tikkie ID 000882711345, Padel Almere Sunday, Van A SAHU, NL25ABNA0114924449/EREF/NOTPROVIDED</t>
  </si>
  <si>
    <t>/TRTP/SEPA OVERBOEKING/IBAN/NL13ABNA0506417344/BIC/ABNANL2A/NAME/AAB INZ TIKKIE/REMI/Tikkie ID 000882725967, Padel Almere Sunday, Van S S BHAVSAR, NL81ABNA0124804152/EREF/NOTPROVIDED</t>
  </si>
  <si>
    <t>/TRTP/iDEAL/IBAN/NL51DEUT0265262461/BIC/DEUTNL2A/NAME/Squash Almere B.V. via Stichting Mollie Payments/REMI/5800c8df85c1245622aeb4e645660b82 8152237033883776 Piyush Singh (1388611) . reservatio Squash Almere B.V./EREF/23-08-2024 11:20 8152237033883776</t>
  </si>
  <si>
    <t>BEA, Google Pay                  BW Almere Stad POS,PAS305       NR:23458311, 23.08.24/16:52      Almere</t>
  </si>
  <si>
    <t>BEA, Google Pay                  Tanger Almere,PAS305            NR:087708EQ, 23.08.24/17:04      ALMERE</t>
  </si>
  <si>
    <t>BEA, Google Pay                  BCK*BakkerijSoussie,PAS305      NR:80007553, 23.08.24/17:06      ALMERE</t>
  </si>
  <si>
    <t>BEA, Google Pay                  ALBERT HEIJN 2242,PAS305        NR:98DD41, 23.08.24/17:38        ALMERE</t>
  </si>
  <si>
    <t>BEA, Google Pay                  CCV*Maas-geurtsen V.O.,PAS305   NR:CT866210, 24.08.24/17:17      VOORST GEM VO</t>
  </si>
  <si>
    <t>BEA, Google Pay                  ETOS 7433,PAS305                NR:0B6T26, 25.08.24/12:14        ALMERE</t>
  </si>
  <si>
    <t>BEA, Google Pay                  Hema EV083,PAS305               NR:017B98, 25.08.24/12:24        ALMERE</t>
  </si>
  <si>
    <t>BEA, Google Pay                  Hema EV083,PAS305               NR:7MB864, 25.08.24/13:11        ALMERE</t>
  </si>
  <si>
    <t>BEA, Betaalpas                   AUTORADAM ALMERE OOST,PAS305    NR:21685465, 25.08.24/14:12      ALMERE</t>
  </si>
  <si>
    <t>BEA, Google Pay                  Autoradam wasstraat,PAS305      NR:WRV5C4, 25.08.24/14:16        ALMERE</t>
  </si>
  <si>
    <t>BEA, Betaalpas                   Vomar Filmwijk,PAS305           NR:03MC03, 25.08.24/14:49        ALMERE</t>
  </si>
  <si>
    <t>BEA, Google Pay                  ALBERT HEIJN 2242,PAS305        NR:N420T2, 25.08.24/19:50        ALMERE</t>
  </si>
  <si>
    <t>/TRTP/SEPA Incasso algemeen doorlopend/CSID/NL47ZZZ524034240000/NAME/Nationale Nederlanden Bank/MARF/99674/IBAN/NL97NNBA2001121164/BIC/NNBANL2G/EREF/4871572</t>
  </si>
  <si>
    <t>/TRTP/SEPA Incasso algemeen doorlopend/CSID/NL10ZZZ302086370000/NAME/ZILVEREN KRUIS ZORG/MARF/1360000570234/REMI/Premie Zilveren Kruis Relatienummer 191247200 Periode 01-09-2024 - 01-10-2024 /IBAN/NL20ABNA0482318538/BIC/ABNANL2A/EREF/445036985293</t>
  </si>
  <si>
    <t>/TRTP/SEPA Incasso algemeen doorlopend/CSID/NL64ZZZ050580780000/NAME/ABN AMRO SCHADEV NV/MARF/532469/REMI/Kenmerk: 1100000022139820 Omschrijving: Pakket, Pakketpolisnr.: 52831199, Periode: 26-08-2024 - 25-09-2024/IBAN/NL63ABNA0848824504/BIC/ABNANL2A/EREF/10000020598879</t>
  </si>
  <si>
    <t>/TRTP/SEPA Incasso algemeen doorlopend/CSID/NL29ZZZ501527690000/NAME/Stichting Pay.nl/MARF/IO-9194-2981-4380/REMI/Pay.nl inzake RM Personal Trainers / Referentie: T-baaakK0Q / RM Personal Trainers / IO-9194-2981-4380/IBAN/NL35RABO0117713678/BIC/RABONL2U   /EREF/SCS4-BN8W/ULTD//NAME/RM Personal Trainers</t>
  </si>
  <si>
    <t>/TRTP/SEPA Incasso algemeen doorlopend/CSID/NL35ZZZ273653230000/NAME/BELASTINGDIENST/MARF/012918090/REMI/RD-782-B                           28-05-2024 t/m 27-06-2024          MEER INFO WWW.BELASTINGDIENST.NL/IBAN/NL86INGB0002445588/BIC/INGBNL2A/EREF/COAXX002163815202408211230523523241</t>
  </si>
  <si>
    <t>BEA, Google Pay                  ABN AMRO Amstelveen,PAS305      NR:075817EQ, 27.08.24/10:56      AMSTELVEEN</t>
  </si>
  <si>
    <t>BEA, Google Pay                  ABN AMRO Amstelveen,PAS305      NR:075817EQ, 27.08.24/12:09      AMSTELVEEN</t>
  </si>
  <si>
    <t>BEA, Google Pay                  AH to go A'damZ 5861,PAS305     NR:5DX87T, 27.08.24/16:19        AMSTERDAM</t>
  </si>
  <si>
    <t>/TRTP/SEPA Incasso algemeen doorlopend/CSID/NL39KPN271247010001/NAME/KPN B.V./MARF/M10025092740/REMI/Factuur 25-08-2024, klantnummer 9107029022, kpn.com/thuisfactuur./IBAN/NL41INGB0000467598 /BIC/INGBNL2A/EREF/000011317763088</t>
  </si>
  <si>
    <t>/TRTP/iDEAL/IBAN/NL04ADYB2017400157/BIC/ADYBNL2A/NAME/Philips Consumer Lifestyle BV/REMI/XNHWDQPZZ4MCWZ592LUSQ 7180217942419550 44079135070/EREF/28-08-2024 12:34 7180217942419550</t>
  </si>
  <si>
    <t>BEA, Google Pay                  ALBERT HEIJN 2242,PAS305        NR:584LN9, 28.08.24/17:23        ALMERE</t>
  </si>
  <si>
    <t>BEA, Google Pay                  Urker Viskraam,PAS305           NR:15WNJ4, 28.08.24/17:27        URK</t>
  </si>
  <si>
    <t>/TRTP/iDEAL/IBAN/NL04ADYB2017400157/BIC/ADYBNL2A/NAME/Kruidvat /REMI/L5JGJVP9VXRBD3F32GKNI 7180519754567078 1633458237 KruidvatNL/EREF/28-08-2024 23:00 7180519754567078</t>
  </si>
  <si>
    <t>/TRTP/SEPA Incasso algemeen doorlopend/CSID/NL77ZZZ342933670000/NAME/ONTV HYPOTHEEKGELDEN/MARF/ST10200018617790001/REMI/Maandincasso voor uw hypotheek PERIODE 08-2024/IBAN/NL95ABNA0588270288 /BIC/ABNANL2A/EREF/000011730170835125NL0707</t>
  </si>
  <si>
    <t>BEA, Google Pay                  5860 ALM AH to Go,PAS305        NR:CT865378, 29.08.24/07:20      ALMERE</t>
  </si>
  <si>
    <t>/TRTP/SEPA Incasso algemeen doorlopend/CSID/NL13ZZZ332005960000/NAME/INT CARD SERVICES/MARF/E070879000019001/REMI/Incasso aug 2024 betreffende uw creditcard ICS-klantnummer 70879000019/IBAN/NL23ABNA0818769483/BIC/ABNANL2A/EREF/05311CI001026724</t>
  </si>
  <si>
    <t>BEA, Betaalpas                   ALBERT HEIJN 2242,PAS305        NR:584LN9, 30.08.24/18:36        ALMERE</t>
  </si>
  <si>
    <t>BEA, Google Pay                  006DHJ,PAS305                   NR:006DHJ, 31.08.24/13:01        BUNSCHOTEN-SP</t>
  </si>
  <si>
    <t>BEA, Betaalpas                   Hema EV083,PAS305               NR:4GM35H, 31.08.24/13:13        ALMERE                          TERUGBOEKING BEA-TRANSACTIE</t>
  </si>
  <si>
    <t>BEA, Google Pay                  2970 Intertoys Almere,PAS305    NR:1WR6L8, 31.08.24/13:25        ALMERE</t>
  </si>
  <si>
    <t>BEA, Google Pay                  Churros Catering,PAS305         NR:245DX7, 31.08.24/13:40        ALMERE</t>
  </si>
  <si>
    <t>BEA, Betaalpas                   NLOVLX5MAZMN8W45WG,PAS305       NR:PT30DA86, 31.08.24/13:59      www.ovpay.nl</t>
  </si>
  <si>
    <t>BEA, Betaalpas                   Vomar Filmwijk,PAS305           NR:03MC01, 01.09.24/09:41        ALMERE</t>
  </si>
  <si>
    <t>BEA, Google Pay                  ALBERT HEIJN 2242,PAS305        NR:N420T2, 01.09.24/11:53        ALMERE</t>
  </si>
  <si>
    <t>/TRTP/SEPA Incasso algemeen doorlopend/CSID/NL47ZZZ524034240000/NAME/Nationale-Nederlanden/MARF/24058919-0547586671/REMI/Polisnr.: 24058919 01.09.2024 - 30.09.2024/IBAN/NL57INGB0006296331/BIC/INGBNL2A/EREF/592016496108</t>
  </si>
  <si>
    <t>/TRTP/SEPA Incasso algemeen doorlopend/CSID/NL43B2C091055420000/NAME/Vattenfall Klantenservice N.V./MARF/M011000006034955/REMI/519554601748 Factnr 44034692406 BTW 37,55 Termijn aug 2024 Klantnr 24510891 CRN 3014691258 Galopstraat 50 1326 RR ALMERE/IBAN/NL54INGB0000000503/BIC/INGBNL2A/EREF/R-519554601748</t>
  </si>
  <si>
    <t>Description Lines</t>
  </si>
  <si>
    <t>Type</t>
  </si>
  <si>
    <t>Payment Method</t>
  </si>
  <si>
    <t>Groceries</t>
  </si>
  <si>
    <t>Clothing</t>
  </si>
  <si>
    <t>Transportation</t>
  </si>
  <si>
    <t>Dining</t>
  </si>
  <si>
    <t>Entertainment</t>
  </si>
  <si>
    <t>Utilities</t>
  </si>
  <si>
    <t>Healthcare</t>
  </si>
  <si>
    <t>Fitness</t>
  </si>
  <si>
    <t>Merchant</t>
  </si>
  <si>
    <t>AlbertHeijn</t>
  </si>
  <si>
    <t>Zalando</t>
  </si>
  <si>
    <t>NS</t>
  </si>
  <si>
    <t>RestaurantDeKas</t>
  </si>
  <si>
    <t>PathéCinemas</t>
  </si>
  <si>
    <t>Vattenfall</t>
  </si>
  <si>
    <t>Etos</t>
  </si>
  <si>
    <t>Basic-Fit</t>
  </si>
  <si>
    <t>Starbucks</t>
  </si>
  <si>
    <t>Netflix</t>
  </si>
  <si>
    <t>Jumbo</t>
  </si>
  <si>
    <t>H&amp;M</t>
  </si>
  <si>
    <t>BurgerKing</t>
  </si>
  <si>
    <t>CinemaCity</t>
  </si>
  <si>
    <t>Eneco</t>
  </si>
  <si>
    <t>Kruidvat</t>
  </si>
  <si>
    <t>FitForFree</t>
  </si>
  <si>
    <t>CoffeeCompany</t>
  </si>
  <si>
    <t>Spotify</t>
  </si>
  <si>
    <t>Lidl</t>
  </si>
  <si>
    <t>Uniqlo</t>
  </si>
  <si>
    <t>Vapiano</t>
  </si>
  <si>
    <t>Kinepolis</t>
  </si>
  <si>
    <t>Greenchoice</t>
  </si>
  <si>
    <t>DA</t>
  </si>
  <si>
    <t>HealthCity</t>
  </si>
  <si>
    <t>Dunkin'Donuts</t>
  </si>
  <si>
    <t>Disney+</t>
  </si>
  <si>
    <t>Coop</t>
  </si>
  <si>
    <t>Zara</t>
  </si>
  <si>
    <t>LaPlace</t>
  </si>
  <si>
    <t>VueCinemas</t>
  </si>
  <si>
    <t>Essent</t>
  </si>
  <si>
    <t>Trekpleister</t>
  </si>
  <si>
    <t>AnytimeFitness</t>
  </si>
  <si>
    <t>Bagels&amp;Beans</t>
  </si>
  <si>
    <t>HBOMax</t>
  </si>
  <si>
    <t>McDonald's</t>
  </si>
  <si>
    <t>Others</t>
  </si>
  <si>
    <t>O</t>
  </si>
  <si>
    <t>M</t>
  </si>
  <si>
    <t>AccountNumber</t>
  </si>
  <si>
    <t>Date</t>
  </si>
  <si>
    <t>D-C-ind</t>
  </si>
  <si>
    <t>Amount</t>
  </si>
  <si>
    <t>ExpenseType</t>
  </si>
  <si>
    <t>ExpenseCategory</t>
  </si>
  <si>
    <t>Fee</t>
  </si>
  <si>
    <t>C</t>
  </si>
  <si>
    <t>SEPA Incasso</t>
  </si>
  <si>
    <t>Unknown</t>
  </si>
  <si>
    <t>Monthly salary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</si>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</sst>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;[Red]\-[$€-2]\ #,##0.0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</font>
    <font>
      <b/>
      <sz val="11"/>
      <color theme="1"/>
      <name val="Aptos"/>
      <family val="2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164" fontId="0" fillId="0" borderId="0" xfId="0" applyNumberFormat="1"/>
    <xf numFmtId="0" fontId="16" fillId="0" borderId="0" xfId="0" applyFont="1"/>
    <xf numFmtId="0" fontId="18" fillId="0" borderId="0" xfId="42" applyAlignment="1">
      <alignment wrapText="1"/>
    </xf>
    <xf numFmtId="0" fontId="19" fillId="0" borderId="0" xfId="0" applyFont="1"/>
    <xf numFmtId="2" fontId="18" fillId="0" borderId="0" xfId="0" applyNumberFormat="1" applyFont="1" applyAlignment="1">
      <alignment horizontal="left"/>
    </xf>
    <xf numFmtId="0" fontId="20" fillId="0" borderId="0" xfId="42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3FCCDC74-29BB-489C-A3D0-7B993F6AC5F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75595-9574-495D-9662-CD91258F30DA}">
  <dimension ref="A1:E71"/>
  <sheetViews>
    <sheetView workbookViewId="0">
      <selection activeCell="E8" sqref="E8"/>
    </sheetView>
  </sheetViews>
  <sheetFormatPr defaultRowHeight="14.5" x14ac:dyDescent="0.35"/>
  <cols>
    <col min="1" max="1" width="10.81640625" bestFit="1" customWidth="1"/>
    <col min="2" max="2" width="8.1796875" bestFit="1" customWidth="1"/>
    <col min="3" max="3" width="15.1796875" bestFit="1" customWidth="1"/>
    <col min="4" max="4" width="17.26953125" bestFit="1" customWidth="1"/>
    <col min="5" max="5" width="13.1796875" bestFit="1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138</v>
      </c>
      <c r="E1" s="2" t="s">
        <v>128</v>
      </c>
    </row>
    <row r="2" spans="1:5" x14ac:dyDescent="0.35">
      <c r="A2" t="s">
        <v>3</v>
      </c>
      <c r="B2" s="1">
        <v>45.3</v>
      </c>
      <c r="C2" t="s">
        <v>4</v>
      </c>
      <c r="D2" t="s">
        <v>139</v>
      </c>
      <c r="E2" t="s">
        <v>130</v>
      </c>
    </row>
    <row r="3" spans="1:5" x14ac:dyDescent="0.35">
      <c r="A3" t="s">
        <v>3</v>
      </c>
      <c r="B3" s="1">
        <v>89.99</v>
      </c>
      <c r="C3" t="s">
        <v>5</v>
      </c>
      <c r="D3" t="s">
        <v>140</v>
      </c>
      <c r="E3" t="s">
        <v>131</v>
      </c>
    </row>
    <row r="4" spans="1:5" x14ac:dyDescent="0.35">
      <c r="A4" t="s">
        <v>3</v>
      </c>
      <c r="B4" s="1">
        <v>12.5</v>
      </c>
      <c r="C4" t="s">
        <v>4</v>
      </c>
      <c r="D4" t="s">
        <v>141</v>
      </c>
      <c r="E4" t="s">
        <v>132</v>
      </c>
    </row>
    <row r="5" spans="1:5" x14ac:dyDescent="0.35">
      <c r="A5" t="s">
        <v>3</v>
      </c>
      <c r="B5" s="1">
        <v>65.2</v>
      </c>
      <c r="C5" t="s">
        <v>4</v>
      </c>
      <c r="D5" t="s">
        <v>142</v>
      </c>
      <c r="E5" t="s">
        <v>133</v>
      </c>
    </row>
    <row r="6" spans="1:5" x14ac:dyDescent="0.35">
      <c r="A6" t="s">
        <v>3</v>
      </c>
      <c r="B6" s="1">
        <v>25</v>
      </c>
      <c r="C6" t="s">
        <v>5</v>
      </c>
      <c r="D6" t="s">
        <v>143</v>
      </c>
      <c r="E6" t="s">
        <v>134</v>
      </c>
    </row>
    <row r="7" spans="1:5" x14ac:dyDescent="0.35">
      <c r="A7" t="s">
        <v>3</v>
      </c>
      <c r="B7" s="1">
        <v>120</v>
      </c>
      <c r="C7" t="s">
        <v>5</v>
      </c>
      <c r="D7" t="s">
        <v>144</v>
      </c>
      <c r="E7" t="s">
        <v>135</v>
      </c>
    </row>
    <row r="8" spans="1:5" x14ac:dyDescent="0.35">
      <c r="A8" t="s">
        <v>3</v>
      </c>
      <c r="B8" s="1">
        <v>15.75</v>
      </c>
      <c r="C8" t="s">
        <v>4</v>
      </c>
      <c r="D8" t="s">
        <v>145</v>
      </c>
      <c r="E8" t="s">
        <v>136</v>
      </c>
    </row>
    <row r="9" spans="1:5" x14ac:dyDescent="0.35">
      <c r="A9" t="s">
        <v>3</v>
      </c>
      <c r="B9" s="1">
        <v>19.989999999999998</v>
      </c>
      <c r="C9" t="s">
        <v>5</v>
      </c>
      <c r="D9" t="s">
        <v>146</v>
      </c>
      <c r="E9" t="s">
        <v>137</v>
      </c>
    </row>
    <row r="10" spans="1:5" x14ac:dyDescent="0.35">
      <c r="A10" t="s">
        <v>3</v>
      </c>
      <c r="B10" s="1">
        <v>4.5</v>
      </c>
      <c r="C10" t="s">
        <v>4</v>
      </c>
      <c r="D10" t="s">
        <v>147</v>
      </c>
      <c r="E10" t="s">
        <v>133</v>
      </c>
    </row>
    <row r="11" spans="1:5" x14ac:dyDescent="0.35">
      <c r="A11" t="s">
        <v>3</v>
      </c>
      <c r="B11" s="1">
        <v>13.99</v>
      </c>
      <c r="C11" t="s">
        <v>6</v>
      </c>
      <c r="D11" t="s">
        <v>148</v>
      </c>
      <c r="E11" t="s">
        <v>134</v>
      </c>
    </row>
    <row r="12" spans="1:5" x14ac:dyDescent="0.35">
      <c r="A12" t="s">
        <v>7</v>
      </c>
      <c r="B12" s="1">
        <v>45.3</v>
      </c>
      <c r="C12" t="s">
        <v>4</v>
      </c>
      <c r="D12" t="s">
        <v>149</v>
      </c>
      <c r="E12" t="s">
        <v>130</v>
      </c>
    </row>
    <row r="13" spans="1:5" x14ac:dyDescent="0.35">
      <c r="A13" t="s">
        <v>7</v>
      </c>
      <c r="B13" s="1">
        <v>89.99</v>
      </c>
      <c r="C13" t="s">
        <v>5</v>
      </c>
      <c r="D13" t="s">
        <v>150</v>
      </c>
      <c r="E13" t="s">
        <v>131</v>
      </c>
    </row>
    <row r="14" spans="1:5" x14ac:dyDescent="0.35">
      <c r="A14" t="s">
        <v>7</v>
      </c>
      <c r="B14" s="1">
        <v>12.5</v>
      </c>
      <c r="C14" t="s">
        <v>4</v>
      </c>
      <c r="D14" t="s">
        <v>141</v>
      </c>
      <c r="E14" t="s">
        <v>132</v>
      </c>
    </row>
    <row r="15" spans="1:5" x14ac:dyDescent="0.35">
      <c r="A15" t="s">
        <v>7</v>
      </c>
      <c r="B15" s="1">
        <v>65.2</v>
      </c>
      <c r="C15" t="s">
        <v>4</v>
      </c>
      <c r="D15" t="s">
        <v>151</v>
      </c>
      <c r="E15" t="s">
        <v>133</v>
      </c>
    </row>
    <row r="16" spans="1:5" x14ac:dyDescent="0.35">
      <c r="A16" t="s">
        <v>7</v>
      </c>
      <c r="B16" s="1">
        <v>25</v>
      </c>
      <c r="C16" t="s">
        <v>5</v>
      </c>
      <c r="D16" t="s">
        <v>152</v>
      </c>
      <c r="E16" t="s">
        <v>134</v>
      </c>
    </row>
    <row r="17" spans="1:5" x14ac:dyDescent="0.35">
      <c r="A17" t="s">
        <v>7</v>
      </c>
      <c r="B17" s="1">
        <v>120</v>
      </c>
      <c r="C17" t="s">
        <v>5</v>
      </c>
      <c r="D17" t="s">
        <v>153</v>
      </c>
      <c r="E17" t="s">
        <v>135</v>
      </c>
    </row>
    <row r="18" spans="1:5" x14ac:dyDescent="0.35">
      <c r="A18" t="s">
        <v>7</v>
      </c>
      <c r="B18" s="1">
        <v>15.75</v>
      </c>
      <c r="C18" t="s">
        <v>4</v>
      </c>
      <c r="D18" t="s">
        <v>154</v>
      </c>
      <c r="E18" t="s">
        <v>136</v>
      </c>
    </row>
    <row r="19" spans="1:5" x14ac:dyDescent="0.35">
      <c r="A19" t="s">
        <v>7</v>
      </c>
      <c r="B19" s="1">
        <v>19.989999999999998</v>
      </c>
      <c r="C19" t="s">
        <v>5</v>
      </c>
      <c r="D19" t="s">
        <v>155</v>
      </c>
      <c r="E19" t="s">
        <v>137</v>
      </c>
    </row>
    <row r="20" spans="1:5" x14ac:dyDescent="0.35">
      <c r="A20" t="s">
        <v>7</v>
      </c>
      <c r="B20" s="1">
        <v>4.5</v>
      </c>
      <c r="C20" t="s">
        <v>4</v>
      </c>
      <c r="D20" t="s">
        <v>156</v>
      </c>
      <c r="E20" t="s">
        <v>133</v>
      </c>
    </row>
    <row r="21" spans="1:5" x14ac:dyDescent="0.35">
      <c r="A21" t="s">
        <v>7</v>
      </c>
      <c r="B21" s="1">
        <v>13.99</v>
      </c>
      <c r="C21" t="s">
        <v>6</v>
      </c>
      <c r="D21" t="s">
        <v>157</v>
      </c>
      <c r="E21" t="s">
        <v>134</v>
      </c>
    </row>
    <row r="22" spans="1:5" x14ac:dyDescent="0.35">
      <c r="A22" t="s">
        <v>8</v>
      </c>
      <c r="B22" s="1">
        <v>45.3</v>
      </c>
      <c r="C22" t="s">
        <v>4</v>
      </c>
      <c r="D22" t="s">
        <v>158</v>
      </c>
      <c r="E22" t="s">
        <v>130</v>
      </c>
    </row>
    <row r="23" spans="1:5" x14ac:dyDescent="0.35">
      <c r="A23" t="s">
        <v>8</v>
      </c>
      <c r="B23" s="1">
        <v>89.99</v>
      </c>
      <c r="C23" t="s">
        <v>5</v>
      </c>
      <c r="D23" t="s">
        <v>159</v>
      </c>
      <c r="E23" t="s">
        <v>131</v>
      </c>
    </row>
    <row r="24" spans="1:5" x14ac:dyDescent="0.35">
      <c r="A24" t="s">
        <v>8</v>
      </c>
      <c r="B24" s="1">
        <v>12.5</v>
      </c>
      <c r="C24" t="s">
        <v>4</v>
      </c>
      <c r="D24" t="s">
        <v>141</v>
      </c>
      <c r="E24" t="s">
        <v>132</v>
      </c>
    </row>
    <row r="25" spans="1:5" x14ac:dyDescent="0.35">
      <c r="A25" t="s">
        <v>8</v>
      </c>
      <c r="B25" s="1">
        <v>65.2</v>
      </c>
      <c r="C25" t="s">
        <v>4</v>
      </c>
      <c r="D25" t="s">
        <v>160</v>
      </c>
      <c r="E25" t="s">
        <v>133</v>
      </c>
    </row>
    <row r="26" spans="1:5" x14ac:dyDescent="0.35">
      <c r="A26" t="s">
        <v>8</v>
      </c>
      <c r="B26" s="1">
        <v>25</v>
      </c>
      <c r="C26" t="s">
        <v>5</v>
      </c>
      <c r="D26" t="s">
        <v>161</v>
      </c>
      <c r="E26" t="s">
        <v>134</v>
      </c>
    </row>
    <row r="27" spans="1:5" x14ac:dyDescent="0.35">
      <c r="A27" t="s">
        <v>8</v>
      </c>
      <c r="B27" s="1">
        <v>120</v>
      </c>
      <c r="C27" t="s">
        <v>5</v>
      </c>
      <c r="D27" t="s">
        <v>162</v>
      </c>
      <c r="E27" t="s">
        <v>135</v>
      </c>
    </row>
    <row r="28" spans="1:5" x14ac:dyDescent="0.35">
      <c r="A28" t="s">
        <v>8</v>
      </c>
      <c r="B28" s="1">
        <v>15.75</v>
      </c>
      <c r="C28" t="s">
        <v>4</v>
      </c>
      <c r="D28" t="s">
        <v>163</v>
      </c>
      <c r="E28" t="s">
        <v>136</v>
      </c>
    </row>
    <row r="29" spans="1:5" x14ac:dyDescent="0.35">
      <c r="A29" t="s">
        <v>8</v>
      </c>
      <c r="B29" s="1">
        <v>19.989999999999998</v>
      </c>
      <c r="C29" t="s">
        <v>5</v>
      </c>
      <c r="D29" t="s">
        <v>164</v>
      </c>
      <c r="E29" t="s">
        <v>137</v>
      </c>
    </row>
    <row r="30" spans="1:5" x14ac:dyDescent="0.35">
      <c r="A30" t="s">
        <v>8</v>
      </c>
      <c r="B30" s="1">
        <v>4.5</v>
      </c>
      <c r="C30" t="s">
        <v>4</v>
      </c>
      <c r="D30" t="s">
        <v>165</v>
      </c>
      <c r="E30" t="s">
        <v>133</v>
      </c>
    </row>
    <row r="31" spans="1:5" x14ac:dyDescent="0.35">
      <c r="A31" t="s">
        <v>8</v>
      </c>
      <c r="B31" s="1">
        <v>13.99</v>
      </c>
      <c r="C31" t="s">
        <v>6</v>
      </c>
      <c r="D31" t="s">
        <v>166</v>
      </c>
      <c r="E31" t="s">
        <v>134</v>
      </c>
    </row>
    <row r="32" spans="1:5" x14ac:dyDescent="0.35">
      <c r="A32" t="s">
        <v>9</v>
      </c>
      <c r="B32" s="1">
        <v>45.3</v>
      </c>
      <c r="C32" t="s">
        <v>4</v>
      </c>
      <c r="D32" t="s">
        <v>167</v>
      </c>
      <c r="E32" t="s">
        <v>130</v>
      </c>
    </row>
    <row r="33" spans="1:5" x14ac:dyDescent="0.35">
      <c r="A33" t="s">
        <v>9</v>
      </c>
      <c r="B33" s="1">
        <v>89.99</v>
      </c>
      <c r="C33" t="s">
        <v>5</v>
      </c>
      <c r="D33" t="s">
        <v>168</v>
      </c>
      <c r="E33" t="s">
        <v>131</v>
      </c>
    </row>
    <row r="34" spans="1:5" x14ac:dyDescent="0.35">
      <c r="A34" t="s">
        <v>9</v>
      </c>
      <c r="B34" s="1">
        <v>12.5</v>
      </c>
      <c r="C34" t="s">
        <v>4</v>
      </c>
      <c r="D34" t="s">
        <v>141</v>
      </c>
      <c r="E34" t="s">
        <v>132</v>
      </c>
    </row>
    <row r="35" spans="1:5" x14ac:dyDescent="0.35">
      <c r="A35" t="s">
        <v>9</v>
      </c>
      <c r="B35" s="1">
        <v>65.2</v>
      </c>
      <c r="C35" t="s">
        <v>4</v>
      </c>
      <c r="D35" t="s">
        <v>169</v>
      </c>
      <c r="E35" t="s">
        <v>133</v>
      </c>
    </row>
    <row r="36" spans="1:5" x14ac:dyDescent="0.35">
      <c r="A36" t="s">
        <v>9</v>
      </c>
      <c r="B36" s="1">
        <v>25</v>
      </c>
      <c r="C36" t="s">
        <v>5</v>
      </c>
      <c r="D36" t="s">
        <v>170</v>
      </c>
      <c r="E36" t="s">
        <v>134</v>
      </c>
    </row>
    <row r="37" spans="1:5" x14ac:dyDescent="0.35">
      <c r="A37" t="s">
        <v>9</v>
      </c>
      <c r="B37" s="1">
        <v>120</v>
      </c>
      <c r="C37" t="s">
        <v>5</v>
      </c>
      <c r="D37" t="s">
        <v>171</v>
      </c>
      <c r="E37" t="s">
        <v>135</v>
      </c>
    </row>
    <row r="38" spans="1:5" x14ac:dyDescent="0.35">
      <c r="A38" t="s">
        <v>9</v>
      </c>
      <c r="B38" s="1">
        <v>15.75</v>
      </c>
      <c r="C38" t="s">
        <v>4</v>
      </c>
      <c r="D38" t="s">
        <v>172</v>
      </c>
      <c r="E38" t="s">
        <v>136</v>
      </c>
    </row>
    <row r="39" spans="1:5" x14ac:dyDescent="0.35">
      <c r="A39" t="s">
        <v>9</v>
      </c>
      <c r="B39" s="1">
        <v>19.989999999999998</v>
      </c>
      <c r="C39" t="s">
        <v>5</v>
      </c>
      <c r="D39" t="s">
        <v>173</v>
      </c>
      <c r="E39" t="s">
        <v>137</v>
      </c>
    </row>
    <row r="40" spans="1:5" x14ac:dyDescent="0.35">
      <c r="A40" t="s">
        <v>9</v>
      </c>
      <c r="B40" s="1">
        <v>4.5</v>
      </c>
      <c r="C40" t="s">
        <v>4</v>
      </c>
      <c r="D40" t="s">
        <v>174</v>
      </c>
      <c r="E40" t="s">
        <v>133</v>
      </c>
    </row>
    <row r="41" spans="1:5" x14ac:dyDescent="0.35">
      <c r="A41" t="s">
        <v>9</v>
      </c>
      <c r="B41" s="1">
        <v>13.99</v>
      </c>
      <c r="C41" t="s">
        <v>6</v>
      </c>
      <c r="D41" t="s">
        <v>175</v>
      </c>
      <c r="E41" t="s">
        <v>134</v>
      </c>
    </row>
    <row r="42" spans="1:5" x14ac:dyDescent="0.35">
      <c r="A42" t="s">
        <v>10</v>
      </c>
      <c r="B42" s="1">
        <v>45.3</v>
      </c>
      <c r="C42" t="s">
        <v>4</v>
      </c>
      <c r="D42" t="s">
        <v>139</v>
      </c>
      <c r="E42" t="s">
        <v>130</v>
      </c>
    </row>
    <row r="43" spans="1:5" x14ac:dyDescent="0.35">
      <c r="A43" t="s">
        <v>10</v>
      </c>
      <c r="B43" s="1">
        <v>89.99</v>
      </c>
      <c r="C43" t="s">
        <v>5</v>
      </c>
      <c r="D43" t="s">
        <v>140</v>
      </c>
      <c r="E43" t="s">
        <v>131</v>
      </c>
    </row>
    <row r="44" spans="1:5" x14ac:dyDescent="0.35">
      <c r="A44" t="s">
        <v>10</v>
      </c>
      <c r="B44" s="1">
        <v>12.5</v>
      </c>
      <c r="C44" t="s">
        <v>4</v>
      </c>
      <c r="D44" t="s">
        <v>141</v>
      </c>
      <c r="E44" t="s">
        <v>132</v>
      </c>
    </row>
    <row r="45" spans="1:5" x14ac:dyDescent="0.35">
      <c r="A45" t="s">
        <v>10</v>
      </c>
      <c r="B45" s="1">
        <v>65.2</v>
      </c>
      <c r="C45" t="s">
        <v>4</v>
      </c>
      <c r="D45" t="s">
        <v>176</v>
      </c>
      <c r="E45" t="s">
        <v>133</v>
      </c>
    </row>
    <row r="46" spans="1:5" x14ac:dyDescent="0.35">
      <c r="A46" t="s">
        <v>10</v>
      </c>
      <c r="B46" s="1">
        <v>25</v>
      </c>
      <c r="C46" t="s">
        <v>5</v>
      </c>
      <c r="D46" t="s">
        <v>143</v>
      </c>
      <c r="E46" t="s">
        <v>134</v>
      </c>
    </row>
    <row r="47" spans="1:5" x14ac:dyDescent="0.35">
      <c r="A47" t="s">
        <v>10</v>
      </c>
      <c r="B47" s="1">
        <v>120</v>
      </c>
      <c r="C47" t="s">
        <v>5</v>
      </c>
      <c r="D47" t="s">
        <v>144</v>
      </c>
      <c r="E47" t="s">
        <v>135</v>
      </c>
    </row>
    <row r="48" spans="1:5" x14ac:dyDescent="0.35">
      <c r="A48" t="s">
        <v>10</v>
      </c>
      <c r="B48" s="1">
        <v>15.75</v>
      </c>
      <c r="C48" t="s">
        <v>4</v>
      </c>
      <c r="D48" t="s">
        <v>145</v>
      </c>
      <c r="E48" t="s">
        <v>136</v>
      </c>
    </row>
    <row r="49" spans="1:5" x14ac:dyDescent="0.35">
      <c r="A49" t="s">
        <v>10</v>
      </c>
      <c r="B49" s="1">
        <v>19.989999999999998</v>
      </c>
      <c r="C49" t="s">
        <v>5</v>
      </c>
      <c r="D49" t="s">
        <v>146</v>
      </c>
      <c r="E49" t="s">
        <v>137</v>
      </c>
    </row>
    <row r="50" spans="1:5" x14ac:dyDescent="0.35">
      <c r="A50" t="s">
        <v>10</v>
      </c>
      <c r="B50" s="1">
        <v>4.5</v>
      </c>
      <c r="C50" t="s">
        <v>4</v>
      </c>
      <c r="D50" t="s">
        <v>147</v>
      </c>
      <c r="E50" t="s">
        <v>133</v>
      </c>
    </row>
    <row r="51" spans="1:5" x14ac:dyDescent="0.35">
      <c r="A51" t="s">
        <v>10</v>
      </c>
      <c r="B51" s="1">
        <v>13.99</v>
      </c>
      <c r="C51" t="s">
        <v>6</v>
      </c>
      <c r="D51" t="s">
        <v>148</v>
      </c>
      <c r="E51" t="s">
        <v>134</v>
      </c>
    </row>
    <row r="52" spans="1:5" x14ac:dyDescent="0.35">
      <c r="A52" t="s">
        <v>11</v>
      </c>
      <c r="B52" s="1">
        <v>45.3</v>
      </c>
      <c r="C52" t="s">
        <v>4</v>
      </c>
      <c r="D52" t="s">
        <v>149</v>
      </c>
      <c r="E52" t="s">
        <v>130</v>
      </c>
    </row>
    <row r="53" spans="1:5" x14ac:dyDescent="0.35">
      <c r="A53" t="s">
        <v>11</v>
      </c>
      <c r="B53" s="1">
        <v>89.99</v>
      </c>
      <c r="C53" t="s">
        <v>5</v>
      </c>
      <c r="D53" t="s">
        <v>150</v>
      </c>
      <c r="E53" t="s">
        <v>131</v>
      </c>
    </row>
    <row r="54" spans="1:5" x14ac:dyDescent="0.35">
      <c r="A54" t="s">
        <v>11</v>
      </c>
      <c r="B54" s="1">
        <v>12.5</v>
      </c>
      <c r="C54" t="s">
        <v>4</v>
      </c>
      <c r="D54" t="s">
        <v>141</v>
      </c>
      <c r="E54" t="s">
        <v>132</v>
      </c>
    </row>
    <row r="55" spans="1:5" x14ac:dyDescent="0.35">
      <c r="A55" t="s">
        <v>11</v>
      </c>
      <c r="B55" s="1">
        <v>65.2</v>
      </c>
      <c r="C55" t="s">
        <v>4</v>
      </c>
      <c r="D55" t="s">
        <v>151</v>
      </c>
      <c r="E55" t="s">
        <v>133</v>
      </c>
    </row>
    <row r="56" spans="1:5" x14ac:dyDescent="0.35">
      <c r="A56" t="s">
        <v>11</v>
      </c>
      <c r="B56" s="1">
        <v>25</v>
      </c>
      <c r="C56" t="s">
        <v>5</v>
      </c>
      <c r="D56" t="s">
        <v>152</v>
      </c>
      <c r="E56" t="s">
        <v>134</v>
      </c>
    </row>
    <row r="57" spans="1:5" x14ac:dyDescent="0.35">
      <c r="A57" t="s">
        <v>11</v>
      </c>
      <c r="B57" s="1">
        <v>120</v>
      </c>
      <c r="C57" t="s">
        <v>5</v>
      </c>
      <c r="D57" t="s">
        <v>153</v>
      </c>
      <c r="E57" t="s">
        <v>135</v>
      </c>
    </row>
    <row r="58" spans="1:5" x14ac:dyDescent="0.35">
      <c r="A58" t="s">
        <v>11</v>
      </c>
      <c r="B58" s="1">
        <v>15.75</v>
      </c>
      <c r="C58" t="s">
        <v>4</v>
      </c>
      <c r="D58" t="s">
        <v>154</v>
      </c>
      <c r="E58" t="s">
        <v>136</v>
      </c>
    </row>
    <row r="59" spans="1:5" x14ac:dyDescent="0.35">
      <c r="A59" t="s">
        <v>11</v>
      </c>
      <c r="B59" s="1">
        <v>19.989999999999998</v>
      </c>
      <c r="C59" t="s">
        <v>5</v>
      </c>
      <c r="D59" t="s">
        <v>155</v>
      </c>
      <c r="E59" t="s">
        <v>137</v>
      </c>
    </row>
    <row r="60" spans="1:5" x14ac:dyDescent="0.35">
      <c r="A60" t="s">
        <v>11</v>
      </c>
      <c r="B60" s="1">
        <v>4.5</v>
      </c>
      <c r="C60" t="s">
        <v>4</v>
      </c>
      <c r="D60" t="s">
        <v>156</v>
      </c>
      <c r="E60" t="s">
        <v>133</v>
      </c>
    </row>
    <row r="61" spans="1:5" x14ac:dyDescent="0.35">
      <c r="A61" t="s">
        <v>11</v>
      </c>
      <c r="B61" s="1">
        <v>13.99</v>
      </c>
      <c r="C61" t="s">
        <v>6</v>
      </c>
      <c r="D61" t="s">
        <v>157</v>
      </c>
      <c r="E61" t="s">
        <v>134</v>
      </c>
    </row>
    <row r="62" spans="1:5" x14ac:dyDescent="0.35">
      <c r="A62" t="s">
        <v>12</v>
      </c>
      <c r="B62" s="1">
        <v>45.3</v>
      </c>
      <c r="C62" t="s">
        <v>4</v>
      </c>
      <c r="D62" t="s">
        <v>158</v>
      </c>
      <c r="E62" t="s">
        <v>130</v>
      </c>
    </row>
    <row r="63" spans="1:5" x14ac:dyDescent="0.35">
      <c r="A63" t="s">
        <v>12</v>
      </c>
      <c r="B63" s="1">
        <v>89.99</v>
      </c>
      <c r="C63" t="s">
        <v>5</v>
      </c>
      <c r="D63" t="s">
        <v>159</v>
      </c>
      <c r="E63" t="s">
        <v>131</v>
      </c>
    </row>
    <row r="64" spans="1:5" x14ac:dyDescent="0.35">
      <c r="A64" t="s">
        <v>12</v>
      </c>
      <c r="B64" s="1">
        <v>12.5</v>
      </c>
      <c r="C64" t="s">
        <v>4</v>
      </c>
      <c r="D64" t="s">
        <v>141</v>
      </c>
      <c r="E64" t="s">
        <v>132</v>
      </c>
    </row>
    <row r="65" spans="1:5" x14ac:dyDescent="0.35">
      <c r="A65" t="s">
        <v>12</v>
      </c>
      <c r="B65" s="1">
        <v>65.2</v>
      </c>
      <c r="C65" t="s">
        <v>4</v>
      </c>
      <c r="D65" t="s">
        <v>160</v>
      </c>
      <c r="E65" t="s">
        <v>133</v>
      </c>
    </row>
    <row r="66" spans="1:5" x14ac:dyDescent="0.35">
      <c r="A66" t="s">
        <v>12</v>
      </c>
      <c r="B66" s="1">
        <v>25</v>
      </c>
      <c r="C66" t="s">
        <v>5</v>
      </c>
      <c r="D66" t="s">
        <v>161</v>
      </c>
      <c r="E66" t="s">
        <v>134</v>
      </c>
    </row>
    <row r="67" spans="1:5" x14ac:dyDescent="0.35">
      <c r="A67" t="s">
        <v>12</v>
      </c>
      <c r="B67" s="1">
        <v>120</v>
      </c>
      <c r="C67" t="s">
        <v>5</v>
      </c>
      <c r="D67" t="s">
        <v>162</v>
      </c>
      <c r="E67" t="s">
        <v>135</v>
      </c>
    </row>
    <row r="68" spans="1:5" x14ac:dyDescent="0.35">
      <c r="A68" t="s">
        <v>12</v>
      </c>
      <c r="B68" s="1">
        <v>15.75</v>
      </c>
      <c r="C68" t="s">
        <v>4</v>
      </c>
      <c r="D68" t="s">
        <v>163</v>
      </c>
      <c r="E68" t="s">
        <v>136</v>
      </c>
    </row>
    <row r="69" spans="1:5" x14ac:dyDescent="0.35">
      <c r="A69" t="s">
        <v>12</v>
      </c>
      <c r="B69" s="1">
        <v>19.989999999999998</v>
      </c>
      <c r="C69" t="s">
        <v>5</v>
      </c>
      <c r="D69" t="s">
        <v>164</v>
      </c>
      <c r="E69" t="s">
        <v>137</v>
      </c>
    </row>
    <row r="70" spans="1:5" x14ac:dyDescent="0.35">
      <c r="A70" t="s">
        <v>12</v>
      </c>
      <c r="B70" s="1">
        <v>4.5</v>
      </c>
      <c r="C70" t="s">
        <v>4</v>
      </c>
      <c r="D70" t="s">
        <v>165</v>
      </c>
      <c r="E70" t="s">
        <v>133</v>
      </c>
    </row>
    <row r="71" spans="1:5" x14ac:dyDescent="0.35">
      <c r="A71" t="s">
        <v>12</v>
      </c>
      <c r="B71" s="1">
        <v>13.99</v>
      </c>
      <c r="C71" t="s">
        <v>6</v>
      </c>
      <c r="D71" t="s">
        <v>166</v>
      </c>
      <c r="E71" t="s">
        <v>134</v>
      </c>
    </row>
  </sheetData>
  <autoFilter ref="A1:E71" xr:uid="{34075595-9574-495D-9662-CD91258F30DA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16A2D-87BE-4A7C-9248-0582E2AEC700}">
  <dimension ref="A1:I119"/>
  <sheetViews>
    <sheetView tabSelected="1" topLeftCell="F1" workbookViewId="0">
      <selection activeCell="I1" sqref="I1"/>
    </sheetView>
  </sheetViews>
  <sheetFormatPr defaultColWidth="8.7265625" defaultRowHeight="14.5" x14ac:dyDescent="0.35"/>
  <cols>
    <col min="1" max="1" width="16.08984375" bestFit="1" customWidth="1"/>
    <col min="2" max="2" width="8.81640625" bestFit="1" customWidth="1"/>
    <col min="3" max="3" width="7.90625" bestFit="1" customWidth="1"/>
    <col min="4" max="4" width="8.1796875" bestFit="1" customWidth="1"/>
    <col min="5" max="5" width="17.54296875" bestFit="1" customWidth="1"/>
    <col min="6" max="6" width="52.7265625" bestFit="1" customWidth="1"/>
    <col min="7" max="7" width="72.1796875" customWidth="1"/>
    <col min="8" max="8" width="12.36328125" bestFit="1" customWidth="1"/>
    <col min="9" max="9" width="16.08984375" bestFit="1" customWidth="1"/>
  </cols>
  <sheetData>
    <row r="1" spans="1:9" x14ac:dyDescent="0.35">
      <c r="A1" s="4" t="s">
        <v>180</v>
      </c>
      <c r="B1" s="4" t="s">
        <v>181</v>
      </c>
      <c r="C1" s="4" t="s">
        <v>182</v>
      </c>
      <c r="D1" s="4" t="s">
        <v>183</v>
      </c>
      <c r="E1" s="2" t="s">
        <v>129</v>
      </c>
      <c r="F1" s="2" t="s">
        <v>138</v>
      </c>
      <c r="G1" s="6" t="s">
        <v>127</v>
      </c>
      <c r="H1" s="4" t="s">
        <v>184</v>
      </c>
      <c r="I1" s="4" t="s">
        <v>185</v>
      </c>
    </row>
    <row r="2" spans="1:9" ht="26" x14ac:dyDescent="0.35">
      <c r="A2">
        <v>547587612</v>
      </c>
      <c r="B2">
        <v>20240802</v>
      </c>
      <c r="C2" t="str">
        <f>IF(LEFT(D2, 1) = "-", "D", IF(LEFT(D2, 1) = "+", "C", ""))</f>
        <v>D</v>
      </c>
      <c r="D2" s="5">
        <v>-21.66</v>
      </c>
      <c r="E2" t="str">
        <f t="shared" ref="E2:E33" si="0">IF(ISNUMBER(SEARCH("Google Pay",G2)),"Google Pay",
IF(ISNUMBER(SEARCH("iDEAL",G2)),"iDEAL",
IF(ISNUMBER(SEARCH("Betaalpas",G2)),"Debit Card",
IF(ISNUMBER(SEARCH("CreditCard",G2)),"Credit Card",
IF(ISNUMBER(SEARCH("Tikkie",G2)),"Tikkie",
IF(ISNUMBER(SEARCH("SEPA Incasso",G2)),"SEPA Incasso",
IF(ISNUMBER(SEARCH("SEPA OVERBOEKING",G2)),"SEPA OVERBOEKING",
"Unknown")))))))</f>
        <v>Google Pay</v>
      </c>
      <c r="F2" t="str">
        <f t="shared" ref="F2:F33" si="1">IF(OR(E2="Google Pay",E2="Debit Card"),MID(G2,34,SEARCH(",PAS",G2)-34),IF((E2="iDEAL"),MID(G2,SEARCH("/NAME/",G2)+6,SEARCH("/REMI/",G2)-(SEARCH("/NAME/",G2)+6)),"Unknown"))</f>
        <v>McDonalds 01505</v>
      </c>
      <c r="G2" s="3" t="s">
        <v>13</v>
      </c>
      <c r="H2" t="s">
        <v>133</v>
      </c>
      <c r="I2" t="s">
        <v>178</v>
      </c>
    </row>
    <row r="3" spans="1:9" ht="26" x14ac:dyDescent="0.35">
      <c r="B3">
        <v>20240802</v>
      </c>
      <c r="C3" t="str">
        <f t="shared" ref="C3:C66" si="2">IF(LEFT(D3, 1) = "-", "D", IF(LEFT(D3, 1) = "+", "C", ""))</f>
        <v>D</v>
      </c>
      <c r="D3" s="5">
        <v>-3.99</v>
      </c>
      <c r="E3" t="str">
        <f t="shared" si="0"/>
        <v>Google Pay</v>
      </c>
      <c r="F3" t="str">
        <f t="shared" si="1"/>
        <v>McDonalds 01505</v>
      </c>
      <c r="G3" s="3" t="s">
        <v>14</v>
      </c>
      <c r="H3" t="s">
        <v>133</v>
      </c>
      <c r="I3" t="s">
        <v>178</v>
      </c>
    </row>
    <row r="4" spans="1:9" ht="26" x14ac:dyDescent="0.35">
      <c r="B4">
        <v>20240802</v>
      </c>
      <c r="C4" t="str">
        <f t="shared" si="2"/>
        <v>D</v>
      </c>
      <c r="D4" s="5">
        <v>-19.98</v>
      </c>
      <c r="E4" t="str">
        <f t="shared" si="0"/>
        <v>Debit Card</v>
      </c>
      <c r="F4" t="str">
        <f t="shared" si="1"/>
        <v>REWE Serkan Erguel oHG</v>
      </c>
      <c r="G4" s="3" t="s">
        <v>15</v>
      </c>
      <c r="H4" t="s">
        <v>130</v>
      </c>
      <c r="I4" t="s">
        <v>179</v>
      </c>
    </row>
    <row r="5" spans="1:9" ht="26" x14ac:dyDescent="0.35">
      <c r="B5">
        <v>20240802</v>
      </c>
      <c r="C5" t="str">
        <f t="shared" si="2"/>
        <v>D</v>
      </c>
      <c r="D5" s="5">
        <v>-0.79</v>
      </c>
      <c r="E5" t="str">
        <f t="shared" si="0"/>
        <v>Google Pay</v>
      </c>
      <c r="F5" t="str">
        <f t="shared" si="1"/>
        <v>REWE Serkan Erguel oHG</v>
      </c>
      <c r="G5" s="3" t="s">
        <v>16</v>
      </c>
      <c r="H5" t="s">
        <v>130</v>
      </c>
      <c r="I5" t="s">
        <v>179</v>
      </c>
    </row>
    <row r="6" spans="1:9" ht="26" x14ac:dyDescent="0.35">
      <c r="B6">
        <v>20240803</v>
      </c>
      <c r="C6" t="str">
        <f t="shared" si="2"/>
        <v>D</v>
      </c>
      <c r="D6" s="5">
        <v>-20</v>
      </c>
      <c r="E6" t="str">
        <f t="shared" si="0"/>
        <v>Debit Card</v>
      </c>
      <c r="F6" t="str">
        <f t="shared" si="1"/>
        <v>Seilbahn RÜdesheim</v>
      </c>
      <c r="G6" s="3" t="s">
        <v>17</v>
      </c>
      <c r="H6" t="s">
        <v>177</v>
      </c>
      <c r="I6" t="s">
        <v>179</v>
      </c>
    </row>
    <row r="7" spans="1:9" ht="26" x14ac:dyDescent="0.35">
      <c r="B7">
        <v>20240804</v>
      </c>
      <c r="C7" t="str">
        <f t="shared" si="2"/>
        <v>D</v>
      </c>
      <c r="D7" s="5">
        <v>-29.8</v>
      </c>
      <c r="E7" t="str">
        <f t="shared" si="0"/>
        <v>Debit Card</v>
      </c>
      <c r="F7" t="str">
        <f t="shared" si="1"/>
        <v>Eiscafe Rialto</v>
      </c>
      <c r="G7" s="3" t="s">
        <v>18</v>
      </c>
      <c r="H7" t="s">
        <v>133</v>
      </c>
      <c r="I7" t="s">
        <v>178</v>
      </c>
    </row>
    <row r="8" spans="1:9" ht="26" x14ac:dyDescent="0.35">
      <c r="B8">
        <v>20240804</v>
      </c>
      <c r="C8" t="str">
        <f t="shared" si="2"/>
        <v>D</v>
      </c>
      <c r="D8" s="5">
        <v>-42</v>
      </c>
      <c r="E8" t="str">
        <f t="shared" si="0"/>
        <v>Debit Card</v>
      </c>
      <c r="F8" t="str">
        <f t="shared" si="1"/>
        <v>Bingen-Ruedesheimer Sc</v>
      </c>
      <c r="G8" s="3" t="s">
        <v>19</v>
      </c>
      <c r="H8" t="s">
        <v>177</v>
      </c>
      <c r="I8" t="s">
        <v>179</v>
      </c>
    </row>
    <row r="9" spans="1:9" ht="26" x14ac:dyDescent="0.35">
      <c r="B9">
        <v>20240804</v>
      </c>
      <c r="C9" t="str">
        <f t="shared" si="2"/>
        <v>D</v>
      </c>
      <c r="D9" s="5">
        <v>-49.59</v>
      </c>
      <c r="E9" t="str">
        <f t="shared" si="0"/>
        <v>Debit Card</v>
      </c>
      <c r="F9" t="str">
        <f t="shared" si="1"/>
        <v>SHELL   5025</v>
      </c>
      <c r="G9" s="3" t="s">
        <v>20</v>
      </c>
      <c r="H9" t="s">
        <v>135</v>
      </c>
      <c r="I9" t="s">
        <v>179</v>
      </c>
    </row>
    <row r="10" spans="1:9" ht="26" x14ac:dyDescent="0.35">
      <c r="B10">
        <v>20240804</v>
      </c>
      <c r="C10" t="str">
        <f t="shared" si="2"/>
        <v>D</v>
      </c>
      <c r="D10" s="5">
        <v>-53.6</v>
      </c>
      <c r="E10" t="str">
        <f t="shared" si="0"/>
        <v>Debit Card</v>
      </c>
      <c r="F10" t="str">
        <f t="shared" si="1"/>
        <v>Palais M. Oguz</v>
      </c>
      <c r="G10" s="3" t="s">
        <v>21</v>
      </c>
      <c r="H10" t="s">
        <v>133</v>
      </c>
      <c r="I10" t="s">
        <v>178</v>
      </c>
    </row>
    <row r="11" spans="1:9" ht="26" x14ac:dyDescent="0.35">
      <c r="B11">
        <v>20240805</v>
      </c>
      <c r="C11" t="str">
        <f t="shared" si="2"/>
        <v>D</v>
      </c>
      <c r="D11" s="5">
        <v>-0.8</v>
      </c>
      <c r="E11" t="str">
        <f t="shared" si="0"/>
        <v>Google Pay</v>
      </c>
      <c r="F11" t="str">
        <f t="shared" si="1"/>
        <v>Esso Venray Oost</v>
      </c>
      <c r="G11" s="3" t="s">
        <v>22</v>
      </c>
      <c r="H11" t="s">
        <v>135</v>
      </c>
      <c r="I11" t="s">
        <v>179</v>
      </c>
    </row>
    <row r="12" spans="1:9" ht="26" x14ac:dyDescent="0.35">
      <c r="B12">
        <v>20240805</v>
      </c>
      <c r="C12" t="str">
        <f t="shared" si="2"/>
        <v>D</v>
      </c>
      <c r="D12" s="5">
        <v>-0.8</v>
      </c>
      <c r="E12" t="str">
        <f t="shared" si="0"/>
        <v>Google Pay</v>
      </c>
      <c r="F12" t="str">
        <f t="shared" si="1"/>
        <v>Esso Venray Oost</v>
      </c>
      <c r="G12" s="3" t="s">
        <v>23</v>
      </c>
      <c r="H12" t="s">
        <v>135</v>
      </c>
      <c r="I12" t="s">
        <v>179</v>
      </c>
    </row>
    <row r="13" spans="1:9" ht="26" x14ac:dyDescent="0.35">
      <c r="B13">
        <v>20240805</v>
      </c>
      <c r="C13" t="str">
        <f t="shared" si="2"/>
        <v>D</v>
      </c>
      <c r="D13" s="5">
        <v>-3.55</v>
      </c>
      <c r="E13" t="str">
        <f t="shared" si="0"/>
        <v>Google Pay</v>
      </c>
      <c r="F13" t="str">
        <f t="shared" si="1"/>
        <v>Esso Venray Oost</v>
      </c>
      <c r="G13" s="3" t="s">
        <v>24</v>
      </c>
      <c r="H13" t="s">
        <v>135</v>
      </c>
      <c r="I13" t="s">
        <v>179</v>
      </c>
    </row>
    <row r="14" spans="1:9" ht="26" x14ac:dyDescent="0.35">
      <c r="B14">
        <v>20240805</v>
      </c>
      <c r="C14" t="str">
        <f t="shared" si="2"/>
        <v>D</v>
      </c>
      <c r="D14" s="5">
        <v>-3.55</v>
      </c>
      <c r="E14" t="str">
        <f t="shared" si="0"/>
        <v>Google Pay</v>
      </c>
      <c r="F14" t="str">
        <f t="shared" si="1"/>
        <v>Esso Venray Oost</v>
      </c>
      <c r="G14" s="3" t="s">
        <v>25</v>
      </c>
      <c r="H14" t="s">
        <v>135</v>
      </c>
      <c r="I14" t="s">
        <v>179</v>
      </c>
    </row>
    <row r="15" spans="1:9" ht="26" x14ac:dyDescent="0.35">
      <c r="B15">
        <v>20240805</v>
      </c>
      <c r="C15" t="str">
        <f t="shared" si="2"/>
        <v>D</v>
      </c>
      <c r="D15" s="5">
        <v>-8.0399999999999991</v>
      </c>
      <c r="E15" t="str">
        <f t="shared" si="0"/>
        <v>Google Pay</v>
      </c>
      <c r="F15" t="str">
        <f t="shared" si="1"/>
        <v>Esso Venray</v>
      </c>
      <c r="G15" s="3" t="s">
        <v>26</v>
      </c>
      <c r="H15" t="s">
        <v>135</v>
      </c>
      <c r="I15" t="s">
        <v>179</v>
      </c>
    </row>
    <row r="16" spans="1:9" ht="26" x14ac:dyDescent="0.35">
      <c r="B16">
        <v>20240805</v>
      </c>
      <c r="C16" t="str">
        <f t="shared" si="2"/>
        <v>D</v>
      </c>
      <c r="D16" s="5">
        <v>-2.95</v>
      </c>
      <c r="E16" t="str">
        <f t="shared" si="0"/>
        <v>Google Pay</v>
      </c>
      <c r="F16" t="str">
        <f t="shared" si="1"/>
        <v>Esso Venray</v>
      </c>
      <c r="G16" s="3" t="s">
        <v>27</v>
      </c>
      <c r="H16" t="s">
        <v>135</v>
      </c>
      <c r="I16" t="s">
        <v>179</v>
      </c>
    </row>
    <row r="17" spans="2:9" ht="26" x14ac:dyDescent="0.35">
      <c r="B17">
        <v>20240805</v>
      </c>
      <c r="C17" t="str">
        <f t="shared" si="2"/>
        <v>D</v>
      </c>
      <c r="D17" s="5">
        <v>-1</v>
      </c>
      <c r="E17" t="str">
        <f t="shared" si="0"/>
        <v>Debit Card</v>
      </c>
      <c r="F17" t="str">
        <f t="shared" si="1"/>
        <v>NYX RuedesheimerSeilba</v>
      </c>
      <c r="G17" s="3" t="s">
        <v>28</v>
      </c>
      <c r="H17" t="s">
        <v>177</v>
      </c>
      <c r="I17" t="s">
        <v>179</v>
      </c>
    </row>
    <row r="18" spans="2:9" ht="26" x14ac:dyDescent="0.35">
      <c r="B18">
        <v>20240805</v>
      </c>
      <c r="C18" t="str">
        <f t="shared" si="2"/>
        <v>D</v>
      </c>
      <c r="D18" s="5">
        <v>-8.82</v>
      </c>
      <c r="E18" t="str">
        <f t="shared" si="0"/>
        <v>Google Pay</v>
      </c>
      <c r="F18" t="str">
        <f t="shared" si="1"/>
        <v>ALBERT HEIJN 2242</v>
      </c>
      <c r="G18" s="3" t="s">
        <v>29</v>
      </c>
      <c r="H18" t="s">
        <v>130</v>
      </c>
      <c r="I18" t="s">
        <v>179</v>
      </c>
    </row>
    <row r="19" spans="2:9" ht="26" x14ac:dyDescent="0.35">
      <c r="B19">
        <v>20240806</v>
      </c>
      <c r="C19" t="str">
        <f t="shared" si="2"/>
        <v>D</v>
      </c>
      <c r="D19" s="5">
        <v>-2.5</v>
      </c>
      <c r="E19" t="str">
        <f t="shared" si="0"/>
        <v>Google Pay</v>
      </c>
      <c r="F19" t="str">
        <f t="shared" si="1"/>
        <v>HMSHost Amsterdam Bijl</v>
      </c>
      <c r="G19" s="3" t="s">
        <v>30</v>
      </c>
      <c r="H19" t="s">
        <v>133</v>
      </c>
      <c r="I19" t="s">
        <v>178</v>
      </c>
    </row>
    <row r="20" spans="2:9" ht="26" x14ac:dyDescent="0.35">
      <c r="B20">
        <v>20240806</v>
      </c>
      <c r="C20" t="str">
        <f t="shared" si="2"/>
        <v>D</v>
      </c>
      <c r="D20" s="5">
        <v>-5.26</v>
      </c>
      <c r="E20" t="str">
        <f t="shared" si="0"/>
        <v>Google Pay</v>
      </c>
      <c r="F20" t="str">
        <f t="shared" si="1"/>
        <v>ABN AMRO Amstelveen</v>
      </c>
      <c r="G20" s="3" t="s">
        <v>31</v>
      </c>
      <c r="H20" t="s">
        <v>133</v>
      </c>
      <c r="I20" t="s">
        <v>178</v>
      </c>
    </row>
    <row r="21" spans="2:9" ht="38.5" x14ac:dyDescent="0.35">
      <c r="B21">
        <v>20240806</v>
      </c>
      <c r="C21" t="str">
        <f t="shared" si="2"/>
        <v>D</v>
      </c>
      <c r="D21" s="5">
        <v>-4.42</v>
      </c>
      <c r="E21" t="str">
        <f t="shared" si="0"/>
        <v>iDEAL</v>
      </c>
      <c r="F21" t="str">
        <f t="shared" si="1"/>
        <v>Hora via Tikkie</v>
      </c>
      <c r="G21" s="3" t="s">
        <v>32</v>
      </c>
      <c r="H21" t="s">
        <v>177</v>
      </c>
      <c r="I21" t="s">
        <v>179</v>
      </c>
    </row>
    <row r="22" spans="2:9" ht="38.5" x14ac:dyDescent="0.35">
      <c r="B22">
        <v>20240807</v>
      </c>
      <c r="C22" t="str">
        <f t="shared" si="2"/>
        <v>D</v>
      </c>
      <c r="D22" s="5">
        <v>-13.75</v>
      </c>
      <c r="E22" t="str">
        <f t="shared" si="0"/>
        <v>iDEAL</v>
      </c>
      <c r="F22" t="str">
        <f t="shared" si="1"/>
        <v>Gemeente Almere</v>
      </c>
      <c r="G22" s="3" t="s">
        <v>33</v>
      </c>
      <c r="H22" t="s">
        <v>135</v>
      </c>
      <c r="I22" t="s">
        <v>179</v>
      </c>
    </row>
    <row r="23" spans="2:9" ht="26" x14ac:dyDescent="0.35">
      <c r="B23">
        <v>20240807</v>
      </c>
      <c r="C23" t="str">
        <f t="shared" si="2"/>
        <v>D</v>
      </c>
      <c r="D23" s="5">
        <v>-27</v>
      </c>
      <c r="E23" t="str">
        <f t="shared" si="0"/>
        <v>Debit Card</v>
      </c>
      <c r="F23" t="str">
        <f t="shared" si="1"/>
        <v>Kinepolis</v>
      </c>
      <c r="G23" s="3" t="s">
        <v>34</v>
      </c>
      <c r="H23" t="s">
        <v>134</v>
      </c>
      <c r="I23" t="s">
        <v>178</v>
      </c>
    </row>
    <row r="24" spans="2:9" ht="26" x14ac:dyDescent="0.35">
      <c r="B24">
        <v>20240807</v>
      </c>
      <c r="C24" t="str">
        <f t="shared" si="2"/>
        <v>D</v>
      </c>
      <c r="D24" s="5">
        <v>-5.89</v>
      </c>
      <c r="E24" t="str">
        <f t="shared" si="0"/>
        <v>Google Pay</v>
      </c>
      <c r="F24" t="str">
        <f t="shared" si="1"/>
        <v>ETOS 7433</v>
      </c>
      <c r="G24" s="3" t="s">
        <v>35</v>
      </c>
      <c r="H24" t="s">
        <v>136</v>
      </c>
      <c r="I24" t="s">
        <v>179</v>
      </c>
    </row>
    <row r="25" spans="2:9" ht="26" x14ac:dyDescent="0.35">
      <c r="B25">
        <v>20240807</v>
      </c>
      <c r="C25" t="str">
        <f t="shared" si="2"/>
        <v>D</v>
      </c>
      <c r="D25" s="5">
        <v>-8.85</v>
      </c>
      <c r="E25" t="str">
        <f t="shared" si="0"/>
        <v>Google Pay</v>
      </c>
      <c r="F25" t="str">
        <f t="shared" si="1"/>
        <v>CCV*Kwaliteitsvishande</v>
      </c>
      <c r="G25" s="3" t="s">
        <v>36</v>
      </c>
      <c r="H25" t="s">
        <v>133</v>
      </c>
      <c r="I25" t="s">
        <v>178</v>
      </c>
    </row>
    <row r="26" spans="2:9" ht="26" x14ac:dyDescent="0.35">
      <c r="B26">
        <v>20240807</v>
      </c>
      <c r="C26" t="str">
        <f t="shared" si="2"/>
        <v>D</v>
      </c>
      <c r="D26" s="5">
        <v>-5.91</v>
      </c>
      <c r="E26" t="str">
        <f t="shared" si="0"/>
        <v>Google Pay</v>
      </c>
      <c r="F26" t="str">
        <f t="shared" si="1"/>
        <v>Robin en Kees AGF</v>
      </c>
      <c r="G26" s="3" t="s">
        <v>37</v>
      </c>
      <c r="H26" t="s">
        <v>130</v>
      </c>
      <c r="I26" t="s">
        <v>179</v>
      </c>
    </row>
    <row r="27" spans="2:9" ht="26" x14ac:dyDescent="0.35">
      <c r="B27">
        <v>20240807</v>
      </c>
      <c r="C27" t="str">
        <f t="shared" si="2"/>
        <v>D</v>
      </c>
      <c r="D27" s="5">
        <v>-30.61</v>
      </c>
      <c r="E27" t="str">
        <f t="shared" si="0"/>
        <v>Google Pay</v>
      </c>
      <c r="F27" t="str">
        <f t="shared" si="1"/>
        <v>Vomar Filmwijk</v>
      </c>
      <c r="G27" s="3" t="s">
        <v>38</v>
      </c>
      <c r="H27" t="s">
        <v>130</v>
      </c>
      <c r="I27" t="s">
        <v>179</v>
      </c>
    </row>
    <row r="28" spans="2:9" ht="38.5" x14ac:dyDescent="0.35">
      <c r="B28">
        <v>20240808</v>
      </c>
      <c r="C28" t="str">
        <f t="shared" si="2"/>
        <v>D</v>
      </c>
      <c r="D28" s="5">
        <v>-11.36</v>
      </c>
      <c r="E28" t="str">
        <f t="shared" si="0"/>
        <v>iDEAL</v>
      </c>
      <c r="F28" t="str">
        <f t="shared" si="1"/>
        <v>Raminhos via Tikkie</v>
      </c>
      <c r="G28" s="3" t="s">
        <v>39</v>
      </c>
      <c r="H28" t="s">
        <v>177</v>
      </c>
      <c r="I28" t="s">
        <v>179</v>
      </c>
    </row>
    <row r="29" spans="2:9" ht="38.5" x14ac:dyDescent="0.35">
      <c r="B29">
        <v>20240808</v>
      </c>
      <c r="C29" t="str">
        <f t="shared" si="2"/>
        <v>D</v>
      </c>
      <c r="D29" s="5">
        <v>-60</v>
      </c>
      <c r="E29" t="str">
        <f t="shared" si="0"/>
        <v>iDEAL</v>
      </c>
      <c r="F29" t="str">
        <f t="shared" si="1"/>
        <v>Bunq B.V.</v>
      </c>
      <c r="G29" s="3" t="s">
        <v>40</v>
      </c>
      <c r="H29" t="s">
        <v>177</v>
      </c>
      <c r="I29" t="s">
        <v>179</v>
      </c>
    </row>
    <row r="30" spans="2:9" ht="26" x14ac:dyDescent="0.35">
      <c r="B30">
        <v>20240808</v>
      </c>
      <c r="C30" t="str">
        <f t="shared" si="2"/>
        <v>D</v>
      </c>
      <c r="D30" s="5">
        <v>-1.48</v>
      </c>
      <c r="E30" t="str">
        <f t="shared" si="0"/>
        <v>Google Pay</v>
      </c>
      <c r="F30" t="str">
        <f t="shared" si="1"/>
        <v>ALBERT HEIJN 2242</v>
      </c>
      <c r="G30" s="3" t="s">
        <v>41</v>
      </c>
      <c r="H30" t="s">
        <v>130</v>
      </c>
      <c r="I30" t="s">
        <v>179</v>
      </c>
    </row>
    <row r="31" spans="2:9" ht="38.5" x14ac:dyDescent="0.35">
      <c r="B31">
        <v>20240808</v>
      </c>
      <c r="C31" t="str">
        <f t="shared" si="2"/>
        <v>D</v>
      </c>
      <c r="D31" s="5">
        <v>-239</v>
      </c>
      <c r="E31" t="str">
        <f t="shared" si="0"/>
        <v>iDEAL</v>
      </c>
      <c r="F31" t="str">
        <f t="shared" si="1"/>
        <v xml:space="preserve">Samsung  </v>
      </c>
      <c r="G31" s="3" t="s">
        <v>42</v>
      </c>
      <c r="H31" t="s">
        <v>134</v>
      </c>
      <c r="I31" t="s">
        <v>178</v>
      </c>
    </row>
    <row r="32" spans="2:9" ht="63.5" x14ac:dyDescent="0.35">
      <c r="B32">
        <v>20240809</v>
      </c>
      <c r="C32" t="str">
        <f t="shared" si="2"/>
        <v>D</v>
      </c>
      <c r="D32" s="5">
        <v>-14</v>
      </c>
      <c r="E32" t="str">
        <f t="shared" si="0"/>
        <v>SEPA Incasso</v>
      </c>
      <c r="F32" t="str">
        <f t="shared" si="1"/>
        <v>Unknown</v>
      </c>
      <c r="G32" s="3" t="s">
        <v>43</v>
      </c>
      <c r="H32" t="s">
        <v>177</v>
      </c>
      <c r="I32" t="s">
        <v>179</v>
      </c>
    </row>
    <row r="33" spans="2:9" ht="38.5" x14ac:dyDescent="0.35">
      <c r="B33">
        <v>20240809</v>
      </c>
      <c r="C33" t="str">
        <f t="shared" si="2"/>
        <v>D</v>
      </c>
      <c r="D33" s="5">
        <v>-800</v>
      </c>
      <c r="E33" t="str">
        <f t="shared" si="0"/>
        <v>iDEAL</v>
      </c>
      <c r="F33" t="str">
        <f t="shared" si="1"/>
        <v>Wise</v>
      </c>
      <c r="G33" s="3" t="s">
        <v>44</v>
      </c>
      <c r="H33" t="s">
        <v>177</v>
      </c>
      <c r="I33" t="s">
        <v>179</v>
      </c>
    </row>
    <row r="34" spans="2:9" ht="51" x14ac:dyDescent="0.35">
      <c r="B34">
        <v>20240809</v>
      </c>
      <c r="C34" t="str">
        <f t="shared" si="2"/>
        <v>D</v>
      </c>
      <c r="D34" s="5">
        <v>-36</v>
      </c>
      <c r="E34" t="str">
        <f t="shared" ref="E34:E65" si="3">IF(ISNUMBER(SEARCH("Google Pay",G34)),"Google Pay",
IF(ISNUMBER(SEARCH("iDEAL",G34)),"iDEAL",
IF(ISNUMBER(SEARCH("Betaalpas",G34)),"Debit Card",
IF(ISNUMBER(SEARCH("CreditCard",G34)),"Credit Card",
IF(ISNUMBER(SEARCH("Tikkie",G34)),"Tikkie",
IF(ISNUMBER(SEARCH("SEPA Incasso",G34)),"SEPA Incasso",
IF(ISNUMBER(SEARCH("SEPA OVERBOEKING",G34)),"SEPA OVERBOEKING",
"Unknown")))))))</f>
        <v>iDEAL</v>
      </c>
      <c r="F34" t="str">
        <f t="shared" ref="F34:F65" si="4">IF(OR(E34="Google Pay",E34="Debit Card"),MID(G34,34,SEARCH(",PAS",G34)-34),IF((E34="iDEAL"),MID(G34,SEARCH("/NAME/",G34)+6,SEARCH("/REMI/",G34)-(SEARCH("/NAME/",G34)+6)),"Unknown"))</f>
        <v>Bowling Almere via Stichting Mollie Payments</v>
      </c>
      <c r="G34" s="3" t="s">
        <v>45</v>
      </c>
      <c r="H34" t="s">
        <v>134</v>
      </c>
      <c r="I34" t="s">
        <v>178</v>
      </c>
    </row>
    <row r="35" spans="2:9" ht="26" x14ac:dyDescent="0.35">
      <c r="B35">
        <v>20240809</v>
      </c>
      <c r="C35" t="str">
        <f t="shared" si="2"/>
        <v>D</v>
      </c>
      <c r="D35" s="5">
        <v>-20.75</v>
      </c>
      <c r="E35" t="str">
        <f t="shared" si="3"/>
        <v>Google Pay</v>
      </c>
      <c r="F35" t="str">
        <f t="shared" si="4"/>
        <v>Strand22</v>
      </c>
      <c r="G35" s="3" t="s">
        <v>46</v>
      </c>
      <c r="H35" t="s">
        <v>133</v>
      </c>
      <c r="I35" t="s">
        <v>178</v>
      </c>
    </row>
    <row r="36" spans="2:9" ht="26" x14ac:dyDescent="0.35">
      <c r="B36">
        <v>20240809</v>
      </c>
      <c r="C36" t="str">
        <f t="shared" si="2"/>
        <v>D</v>
      </c>
      <c r="D36" s="5">
        <v>-185.19</v>
      </c>
      <c r="E36" t="str">
        <f t="shared" si="3"/>
        <v>Debit Card</v>
      </c>
      <c r="F36" t="str">
        <f t="shared" si="4"/>
        <v>Peek &amp;amp; Cloppenburg</v>
      </c>
      <c r="G36" s="3" t="s">
        <v>47</v>
      </c>
      <c r="H36" t="s">
        <v>131</v>
      </c>
      <c r="I36" t="s">
        <v>178</v>
      </c>
    </row>
    <row r="37" spans="2:9" ht="26" x14ac:dyDescent="0.35">
      <c r="B37">
        <v>20240809</v>
      </c>
      <c r="C37" t="str">
        <f t="shared" si="2"/>
        <v>D</v>
      </c>
      <c r="D37" s="5">
        <v>-9.9499999999999993</v>
      </c>
      <c r="E37" t="str">
        <f t="shared" si="3"/>
        <v>Google Pay</v>
      </c>
      <c r="F37" t="str">
        <f t="shared" si="4"/>
        <v>Bowling Almere BV</v>
      </c>
      <c r="G37" s="3" t="s">
        <v>48</v>
      </c>
      <c r="H37" t="s">
        <v>134</v>
      </c>
      <c r="I37" t="s">
        <v>178</v>
      </c>
    </row>
    <row r="38" spans="2:9" ht="26" x14ac:dyDescent="0.35">
      <c r="B38">
        <v>20240809</v>
      </c>
      <c r="C38" t="str">
        <f t="shared" si="2"/>
        <v>D</v>
      </c>
      <c r="D38" s="5">
        <v>-10.36</v>
      </c>
      <c r="E38" t="str">
        <f t="shared" si="3"/>
        <v>Google Pay</v>
      </c>
      <c r="F38" t="str">
        <f t="shared" si="4"/>
        <v>ALBERT HEIJN 2242</v>
      </c>
      <c r="G38" s="3" t="s">
        <v>49</v>
      </c>
      <c r="H38" t="s">
        <v>130</v>
      </c>
      <c r="I38" t="s">
        <v>179</v>
      </c>
    </row>
    <row r="39" spans="2:9" ht="26" x14ac:dyDescent="0.35">
      <c r="B39">
        <v>20240810</v>
      </c>
      <c r="C39" t="str">
        <f t="shared" si="2"/>
        <v>D</v>
      </c>
      <c r="D39" s="5">
        <v>-65</v>
      </c>
      <c r="E39" t="str">
        <f t="shared" si="3"/>
        <v>Google Pay</v>
      </c>
      <c r="F39" t="str">
        <f t="shared" si="4"/>
        <v>De Beren Almere</v>
      </c>
      <c r="G39" s="3" t="s">
        <v>50</v>
      </c>
      <c r="H39" t="s">
        <v>133</v>
      </c>
      <c r="I39" t="s">
        <v>178</v>
      </c>
    </row>
    <row r="40" spans="2:9" ht="26" x14ac:dyDescent="0.35">
      <c r="B40">
        <v>20240811</v>
      </c>
      <c r="C40" t="str">
        <f t="shared" si="2"/>
        <v>D</v>
      </c>
      <c r="D40" s="5">
        <v>-16.100000000000001</v>
      </c>
      <c r="E40" t="str">
        <f t="shared" si="3"/>
        <v>Google Pay</v>
      </c>
      <c r="F40" t="str">
        <f t="shared" si="4"/>
        <v>Taste of Asia Market</v>
      </c>
      <c r="G40" s="3" t="s">
        <v>51</v>
      </c>
      <c r="H40" t="s">
        <v>130</v>
      </c>
      <c r="I40" t="s">
        <v>179</v>
      </c>
    </row>
    <row r="41" spans="2:9" ht="26" x14ac:dyDescent="0.35">
      <c r="B41">
        <v>20240811</v>
      </c>
      <c r="C41" t="str">
        <f t="shared" si="2"/>
        <v>D</v>
      </c>
      <c r="D41" s="5">
        <v>-8.42</v>
      </c>
      <c r="E41" t="str">
        <f t="shared" si="3"/>
        <v>Google Pay</v>
      </c>
      <c r="F41" t="str">
        <f t="shared" si="4"/>
        <v>Action 1194</v>
      </c>
      <c r="G41" s="3" t="s">
        <v>52</v>
      </c>
      <c r="H41" t="s">
        <v>135</v>
      </c>
      <c r="I41" t="s">
        <v>179</v>
      </c>
    </row>
    <row r="42" spans="2:9" ht="26" x14ac:dyDescent="0.35">
      <c r="B42">
        <v>20240811</v>
      </c>
      <c r="C42" t="str">
        <f t="shared" si="2"/>
        <v>D</v>
      </c>
      <c r="D42" s="5">
        <v>-15.99</v>
      </c>
      <c r="E42" t="str">
        <f t="shared" si="3"/>
        <v>Google Pay</v>
      </c>
      <c r="F42" t="str">
        <f t="shared" si="4"/>
        <v>Kruidvat 3280</v>
      </c>
      <c r="G42" s="3" t="s">
        <v>53</v>
      </c>
      <c r="H42" t="s">
        <v>136</v>
      </c>
      <c r="I42" t="s">
        <v>179</v>
      </c>
    </row>
    <row r="43" spans="2:9" ht="26" x14ac:dyDescent="0.35">
      <c r="B43">
        <v>20240812</v>
      </c>
      <c r="C43" t="str">
        <f t="shared" si="2"/>
        <v>D</v>
      </c>
      <c r="D43" s="5">
        <v>-9.9499999999999993</v>
      </c>
      <c r="E43" t="str">
        <f t="shared" si="3"/>
        <v>Google Pay</v>
      </c>
      <c r="F43" t="str">
        <f t="shared" si="4"/>
        <v>ALBERT HEIJN 2242</v>
      </c>
      <c r="G43" s="3" t="s">
        <v>54</v>
      </c>
      <c r="H43" t="s">
        <v>130</v>
      </c>
      <c r="I43" t="s">
        <v>179</v>
      </c>
    </row>
    <row r="44" spans="2:9" ht="26" x14ac:dyDescent="0.35">
      <c r="B44">
        <v>20240812</v>
      </c>
      <c r="C44" t="str">
        <f t="shared" si="2"/>
        <v>D</v>
      </c>
      <c r="D44" s="5">
        <v>-50</v>
      </c>
      <c r="E44" t="str">
        <f t="shared" si="3"/>
        <v>SEPA OVERBOEKING</v>
      </c>
      <c r="F44" t="str">
        <f t="shared" si="4"/>
        <v>Unknown</v>
      </c>
      <c r="G44" s="3" t="s">
        <v>55</v>
      </c>
      <c r="H44" t="s">
        <v>177</v>
      </c>
      <c r="I44" t="s">
        <v>179</v>
      </c>
    </row>
    <row r="45" spans="2:9" ht="26" x14ac:dyDescent="0.35">
      <c r="B45">
        <v>20240813</v>
      </c>
      <c r="C45" t="str">
        <f t="shared" si="2"/>
        <v>D</v>
      </c>
      <c r="D45" s="5">
        <v>-9.4</v>
      </c>
      <c r="E45" t="str">
        <f t="shared" si="3"/>
        <v>Google Pay</v>
      </c>
      <c r="F45" t="str">
        <f t="shared" si="4"/>
        <v>Wok Express 2 B.V.</v>
      </c>
      <c r="G45" s="3" t="s">
        <v>56</v>
      </c>
      <c r="H45" t="s">
        <v>133</v>
      </c>
      <c r="I45" t="s">
        <v>178</v>
      </c>
    </row>
    <row r="46" spans="2:9" ht="26" x14ac:dyDescent="0.35">
      <c r="B46">
        <v>20240813</v>
      </c>
      <c r="C46" t="str">
        <f t="shared" si="2"/>
        <v>D</v>
      </c>
      <c r="D46" s="5">
        <v>-1.8</v>
      </c>
      <c r="E46" t="str">
        <f t="shared" si="3"/>
        <v>Google Pay</v>
      </c>
      <c r="F46" t="str">
        <f t="shared" si="4"/>
        <v>ALBERT HEIJN 1653</v>
      </c>
      <c r="G46" s="3" t="s">
        <v>57</v>
      </c>
      <c r="H46" t="s">
        <v>130</v>
      </c>
      <c r="I46" t="s">
        <v>179</v>
      </c>
    </row>
    <row r="47" spans="2:9" ht="26" x14ac:dyDescent="0.35">
      <c r="B47">
        <v>20240814</v>
      </c>
      <c r="C47" t="str">
        <f t="shared" si="2"/>
        <v>D</v>
      </c>
      <c r="D47" s="5">
        <v>-7.81</v>
      </c>
      <c r="E47" t="str">
        <f t="shared" si="3"/>
        <v>Google Pay</v>
      </c>
      <c r="F47" t="str">
        <f t="shared" si="4"/>
        <v>Taste of Asia Market</v>
      </c>
      <c r="G47" s="3" t="s">
        <v>58</v>
      </c>
      <c r="H47" t="s">
        <v>130</v>
      </c>
      <c r="I47" t="s">
        <v>179</v>
      </c>
    </row>
    <row r="48" spans="2:9" ht="26" x14ac:dyDescent="0.35">
      <c r="B48">
        <v>20240814</v>
      </c>
      <c r="C48" t="str">
        <f t="shared" si="2"/>
        <v>D</v>
      </c>
      <c r="D48" s="5">
        <v>-8.49</v>
      </c>
      <c r="E48" t="str">
        <f t="shared" si="3"/>
        <v>Google Pay</v>
      </c>
      <c r="F48" t="str">
        <f t="shared" si="4"/>
        <v>Kruidvat 7544</v>
      </c>
      <c r="G48" s="3" t="s">
        <v>59</v>
      </c>
      <c r="H48" t="s">
        <v>136</v>
      </c>
      <c r="I48" t="s">
        <v>179</v>
      </c>
    </row>
    <row r="49" spans="2:9" ht="26" x14ac:dyDescent="0.35">
      <c r="B49">
        <v>20240814</v>
      </c>
      <c r="C49" t="str">
        <f t="shared" si="2"/>
        <v>D</v>
      </c>
      <c r="D49" s="5">
        <v>-17.68</v>
      </c>
      <c r="E49" t="str">
        <f t="shared" si="3"/>
        <v>Google Pay</v>
      </c>
      <c r="F49" t="str">
        <f t="shared" si="4"/>
        <v>Hema EV083</v>
      </c>
      <c r="G49" s="3" t="s">
        <v>60</v>
      </c>
      <c r="H49" t="s">
        <v>131</v>
      </c>
      <c r="I49" t="s">
        <v>178</v>
      </c>
    </row>
    <row r="50" spans="2:9" ht="26" x14ac:dyDescent="0.35">
      <c r="B50">
        <v>20240815</v>
      </c>
      <c r="C50" t="str">
        <f t="shared" si="2"/>
        <v>D</v>
      </c>
      <c r="D50" s="5">
        <v>-2.5</v>
      </c>
      <c r="E50" t="str">
        <f t="shared" si="3"/>
        <v>Google Pay</v>
      </c>
      <c r="F50" t="str">
        <f t="shared" si="4"/>
        <v>HMSHost Amsterdam Bijl</v>
      </c>
      <c r="G50" s="3" t="s">
        <v>61</v>
      </c>
      <c r="H50" t="s">
        <v>133</v>
      </c>
      <c r="I50" t="s">
        <v>178</v>
      </c>
    </row>
    <row r="51" spans="2:9" ht="26" x14ac:dyDescent="0.35">
      <c r="B51">
        <v>20240815</v>
      </c>
      <c r="C51" t="str">
        <f t="shared" si="2"/>
        <v>D</v>
      </c>
      <c r="D51" s="5">
        <v>-4.78</v>
      </c>
      <c r="E51" t="str">
        <f t="shared" si="3"/>
        <v>Google Pay</v>
      </c>
      <c r="F51" t="str">
        <f t="shared" si="4"/>
        <v>ABN AMRO Amstelveen</v>
      </c>
      <c r="G51" s="3" t="s">
        <v>62</v>
      </c>
      <c r="H51" t="s">
        <v>133</v>
      </c>
      <c r="I51" t="s">
        <v>178</v>
      </c>
    </row>
    <row r="52" spans="2:9" ht="26" x14ac:dyDescent="0.35">
      <c r="B52">
        <v>20240815</v>
      </c>
      <c r="C52" t="str">
        <f t="shared" si="2"/>
        <v>D</v>
      </c>
      <c r="D52" s="5">
        <v>-11</v>
      </c>
      <c r="E52" t="str">
        <f t="shared" si="3"/>
        <v>Google Pay</v>
      </c>
      <c r="F52" t="str">
        <f t="shared" si="4"/>
        <v>ALBERT HEIJN 2242</v>
      </c>
      <c r="G52" s="3" t="s">
        <v>63</v>
      </c>
      <c r="H52" t="s">
        <v>130</v>
      </c>
      <c r="I52" t="s">
        <v>179</v>
      </c>
    </row>
    <row r="53" spans="2:9" ht="26" x14ac:dyDescent="0.35">
      <c r="B53">
        <v>20240816</v>
      </c>
      <c r="C53" t="str">
        <f t="shared" si="2"/>
        <v>D</v>
      </c>
      <c r="D53" s="5">
        <v>-5.95</v>
      </c>
      <c r="E53" t="str">
        <f t="shared" si="3"/>
        <v>Debit Card</v>
      </c>
      <c r="F53" t="str">
        <f t="shared" si="4"/>
        <v>Mc Almere Centrum</v>
      </c>
      <c r="G53" s="3" t="s">
        <v>64</v>
      </c>
      <c r="H53" t="s">
        <v>133</v>
      </c>
      <c r="I53" t="s">
        <v>178</v>
      </c>
    </row>
    <row r="54" spans="2:9" ht="26" x14ac:dyDescent="0.35">
      <c r="B54">
        <v>20240816</v>
      </c>
      <c r="C54" t="str">
        <f t="shared" si="2"/>
        <v>D</v>
      </c>
      <c r="D54" s="5">
        <v>-11.98</v>
      </c>
      <c r="E54" t="str">
        <f t="shared" si="3"/>
        <v>Google Pay</v>
      </c>
      <c r="F54" t="str">
        <f t="shared" si="4"/>
        <v>Taste of Asia Market</v>
      </c>
      <c r="G54" s="3" t="s">
        <v>65</v>
      </c>
      <c r="H54" t="s">
        <v>130</v>
      </c>
      <c r="I54" t="s">
        <v>179</v>
      </c>
    </row>
    <row r="55" spans="2:9" ht="26" x14ac:dyDescent="0.35">
      <c r="B55">
        <v>20240816</v>
      </c>
      <c r="C55" t="str">
        <f t="shared" si="2"/>
        <v>D</v>
      </c>
      <c r="D55" s="5">
        <v>-40.119999999999997</v>
      </c>
      <c r="E55" t="str">
        <f t="shared" si="3"/>
        <v>Google Pay</v>
      </c>
      <c r="F55" t="str">
        <f t="shared" si="4"/>
        <v>Vomar Filmwijk</v>
      </c>
      <c r="G55" s="3" t="s">
        <v>66</v>
      </c>
      <c r="H55" t="s">
        <v>130</v>
      </c>
      <c r="I55" t="s">
        <v>179</v>
      </c>
    </row>
    <row r="56" spans="2:9" ht="26" x14ac:dyDescent="0.35">
      <c r="B56">
        <v>20240816</v>
      </c>
      <c r="C56" t="str">
        <f t="shared" si="2"/>
        <v>D</v>
      </c>
      <c r="D56" s="5">
        <v>-1.99</v>
      </c>
      <c r="E56" t="str">
        <f t="shared" si="3"/>
        <v>Debit Card</v>
      </c>
      <c r="F56" t="str">
        <f t="shared" si="4"/>
        <v>Vomar Filmwijk</v>
      </c>
      <c r="G56" s="3" t="s">
        <v>67</v>
      </c>
      <c r="H56" t="s">
        <v>130</v>
      </c>
      <c r="I56" t="s">
        <v>179</v>
      </c>
    </row>
    <row r="57" spans="2:9" ht="38.5" x14ac:dyDescent="0.35">
      <c r="B57">
        <v>20240817</v>
      </c>
      <c r="C57" t="str">
        <f t="shared" si="2"/>
        <v>D</v>
      </c>
      <c r="D57" s="5">
        <v>-49.99</v>
      </c>
      <c r="E57" t="str">
        <f t="shared" si="3"/>
        <v>iDEAL</v>
      </c>
      <c r="F57" t="str">
        <f t="shared" si="4"/>
        <v>Decathlon Netherlands BV</v>
      </c>
      <c r="G57" s="3" t="s">
        <v>68</v>
      </c>
      <c r="H57" t="s">
        <v>131</v>
      </c>
      <c r="I57" t="s">
        <v>178</v>
      </c>
    </row>
    <row r="58" spans="2:9" ht="26" x14ac:dyDescent="0.35">
      <c r="B58">
        <v>20240817</v>
      </c>
      <c r="C58" t="str">
        <f t="shared" si="2"/>
        <v>D</v>
      </c>
      <c r="D58" s="5">
        <v>-1.4</v>
      </c>
      <c r="E58" t="str">
        <f t="shared" si="3"/>
        <v>Debit Card</v>
      </c>
      <c r="F58" t="str">
        <f t="shared" si="4"/>
        <v>P6 Uitgaansdriehoek</v>
      </c>
      <c r="G58" s="3" t="s">
        <v>69</v>
      </c>
      <c r="H58" t="s">
        <v>135</v>
      </c>
      <c r="I58" t="s">
        <v>179</v>
      </c>
    </row>
    <row r="59" spans="2:9" ht="38.5" x14ac:dyDescent="0.35">
      <c r="B59">
        <v>20240818</v>
      </c>
      <c r="C59" t="str">
        <f t="shared" si="2"/>
        <v/>
      </c>
      <c r="D59" s="5">
        <v>350</v>
      </c>
      <c r="E59" t="str">
        <f t="shared" si="3"/>
        <v>SEPA OVERBOEKING</v>
      </c>
      <c r="F59" t="str">
        <f t="shared" si="4"/>
        <v>Unknown</v>
      </c>
      <c r="G59" s="3" t="s">
        <v>70</v>
      </c>
      <c r="H59" t="s">
        <v>177</v>
      </c>
      <c r="I59" t="s">
        <v>179</v>
      </c>
    </row>
    <row r="60" spans="2:9" ht="26" x14ac:dyDescent="0.35">
      <c r="B60">
        <v>20240818</v>
      </c>
      <c r="C60" t="str">
        <f t="shared" si="2"/>
        <v>D</v>
      </c>
      <c r="D60" s="5">
        <v>-8.8699999999999992</v>
      </c>
      <c r="E60" t="str">
        <f t="shared" si="3"/>
        <v>Google Pay</v>
      </c>
      <c r="F60" t="str">
        <f t="shared" si="4"/>
        <v>ALBERT HEIJN 2242</v>
      </c>
      <c r="G60" s="3" t="s">
        <v>71</v>
      </c>
      <c r="H60" t="s">
        <v>130</v>
      </c>
      <c r="I60" t="s">
        <v>179</v>
      </c>
    </row>
    <row r="61" spans="2:9" ht="26" x14ac:dyDescent="0.35">
      <c r="B61">
        <v>20240818</v>
      </c>
      <c r="C61" t="str">
        <f t="shared" si="2"/>
        <v>D</v>
      </c>
      <c r="D61" s="5">
        <v>-250</v>
      </c>
      <c r="E61" t="str">
        <f t="shared" si="3"/>
        <v>SEPA OVERBOEKING</v>
      </c>
      <c r="F61" t="str">
        <f t="shared" si="4"/>
        <v>Unknown</v>
      </c>
      <c r="G61" s="3" t="s">
        <v>55</v>
      </c>
      <c r="H61" t="s">
        <v>177</v>
      </c>
      <c r="I61" t="s">
        <v>179</v>
      </c>
    </row>
    <row r="62" spans="2:9" ht="51" x14ac:dyDescent="0.35">
      <c r="B62">
        <v>20240819</v>
      </c>
      <c r="C62" t="str">
        <f t="shared" si="2"/>
        <v>D</v>
      </c>
      <c r="D62" s="5">
        <v>-78.790000000000006</v>
      </c>
      <c r="E62" t="str">
        <f t="shared" si="3"/>
        <v>SEPA Incasso</v>
      </c>
      <c r="F62" t="str">
        <f t="shared" si="4"/>
        <v>Unknown</v>
      </c>
      <c r="G62" s="3" t="s">
        <v>72</v>
      </c>
      <c r="H62" t="s">
        <v>177</v>
      </c>
      <c r="I62" t="s">
        <v>179</v>
      </c>
    </row>
    <row r="63" spans="2:9" ht="26" x14ac:dyDescent="0.35">
      <c r="B63">
        <v>20240819</v>
      </c>
      <c r="C63" t="str">
        <f t="shared" si="2"/>
        <v>D</v>
      </c>
      <c r="D63" s="5">
        <v>-5.3</v>
      </c>
      <c r="E63" t="str">
        <f t="shared" si="3"/>
        <v>Credit Card</v>
      </c>
      <c r="F63" t="str">
        <f t="shared" si="4"/>
        <v>Unknown</v>
      </c>
      <c r="G63" s="3" t="s">
        <v>73</v>
      </c>
      <c r="H63" t="s">
        <v>186</v>
      </c>
      <c r="I63" t="s">
        <v>179</v>
      </c>
    </row>
    <row r="64" spans="2:9" ht="26" x14ac:dyDescent="0.35">
      <c r="B64">
        <v>20240820</v>
      </c>
      <c r="C64" t="str">
        <f t="shared" si="2"/>
        <v>D</v>
      </c>
      <c r="D64" s="5">
        <v>-2.5</v>
      </c>
      <c r="E64" t="str">
        <f t="shared" si="3"/>
        <v>Google Pay</v>
      </c>
      <c r="F64" t="str">
        <f t="shared" si="4"/>
        <v>HMSHost Amsterdam Bijl</v>
      </c>
      <c r="G64" s="3" t="s">
        <v>74</v>
      </c>
      <c r="H64" t="s">
        <v>133</v>
      </c>
      <c r="I64" t="s">
        <v>178</v>
      </c>
    </row>
    <row r="65" spans="2:9" ht="63.5" x14ac:dyDescent="0.35">
      <c r="B65">
        <v>20240820</v>
      </c>
      <c r="C65" t="str">
        <f t="shared" si="2"/>
        <v/>
      </c>
      <c r="D65" s="5">
        <v>649</v>
      </c>
      <c r="E65" t="str">
        <f t="shared" si="3"/>
        <v>SEPA OVERBOEKING</v>
      </c>
      <c r="F65" t="str">
        <f t="shared" si="4"/>
        <v>Unknown</v>
      </c>
      <c r="G65" s="3" t="s">
        <v>75</v>
      </c>
      <c r="H65" t="s">
        <v>177</v>
      </c>
      <c r="I65" t="s">
        <v>179</v>
      </c>
    </row>
    <row r="66" spans="2:9" ht="38.5" x14ac:dyDescent="0.35">
      <c r="B66">
        <v>20240820</v>
      </c>
      <c r="C66" t="str">
        <f t="shared" si="2"/>
        <v>D</v>
      </c>
      <c r="D66" s="5">
        <v>-350</v>
      </c>
      <c r="E66" t="str">
        <f t="shared" ref="E66:E95" si="5">IF(ISNUMBER(SEARCH("Google Pay",G66)),"Google Pay",
IF(ISNUMBER(SEARCH("iDEAL",G66)),"iDEAL",
IF(ISNUMBER(SEARCH("Betaalpas",G66)),"Debit Card",
IF(ISNUMBER(SEARCH("CreditCard",G66)),"Credit Card",
IF(ISNUMBER(SEARCH("Tikkie",G66)),"Tikkie",
IF(ISNUMBER(SEARCH("SEPA Incasso",G66)),"SEPA Incasso",
IF(ISNUMBER(SEARCH("SEPA OVERBOEKING",G66)),"SEPA OVERBOEKING",
"Unknown")))))))</f>
        <v>SEPA OVERBOEKING</v>
      </c>
      <c r="F66" t="str">
        <f t="shared" ref="F66:F97" si="6">IF(OR(E66="Google Pay",E66="Debit Card"),MID(G66,34,SEARCH(",PAS",G66)-34),IF((E66="iDEAL"),MID(G66,SEARCH("/NAME/",G66)+6,SEARCH("/REMI/",G66)-(SEARCH("/NAME/",G66)+6)),"Unknown"))</f>
        <v>Unknown</v>
      </c>
      <c r="G66" s="3" t="s">
        <v>70</v>
      </c>
    </row>
    <row r="67" spans="2:9" ht="26" x14ac:dyDescent="0.35">
      <c r="B67">
        <v>20240820</v>
      </c>
      <c r="C67" t="str">
        <f t="shared" ref="C67:C119" si="7">IF(LEFT(D67, 1) = "-", "D", IF(LEFT(D67, 1) = "+", "C", ""))</f>
        <v>D</v>
      </c>
      <c r="D67" s="5">
        <v>-4.78</v>
      </c>
      <c r="E67" t="str">
        <f t="shared" si="5"/>
        <v>Google Pay</v>
      </c>
      <c r="F67" t="str">
        <f t="shared" si="6"/>
        <v>ABN AMRO Amstelveen</v>
      </c>
      <c r="G67" s="3" t="s">
        <v>76</v>
      </c>
      <c r="H67" t="s">
        <v>133</v>
      </c>
      <c r="I67" t="s">
        <v>178</v>
      </c>
    </row>
    <row r="68" spans="2:9" ht="63.5" x14ac:dyDescent="0.35">
      <c r="B68">
        <v>20240820</v>
      </c>
      <c r="C68" t="str">
        <f t="shared" si="7"/>
        <v>D</v>
      </c>
      <c r="D68" s="5">
        <v>-18.440000000000001</v>
      </c>
      <c r="E68" t="str">
        <f t="shared" si="5"/>
        <v>iDEAL</v>
      </c>
      <c r="F68" t="str">
        <f t="shared" si="6"/>
        <v>Sijmons horeca exploitatie t.h.o.d. via Stichting Mollie Payments</v>
      </c>
      <c r="G68" s="3" t="s">
        <v>77</v>
      </c>
      <c r="H68" t="s">
        <v>136</v>
      </c>
      <c r="I68" t="s">
        <v>179</v>
      </c>
    </row>
    <row r="69" spans="2:9" ht="51" x14ac:dyDescent="0.35">
      <c r="B69">
        <v>20240820</v>
      </c>
      <c r="C69" t="str">
        <f t="shared" si="7"/>
        <v>D</v>
      </c>
      <c r="D69" s="5">
        <v>-196</v>
      </c>
      <c r="E69" t="str">
        <f t="shared" si="5"/>
        <v>SEPA OVERBOEKING</v>
      </c>
      <c r="F69" t="str">
        <f t="shared" si="6"/>
        <v>Unknown</v>
      </c>
      <c r="G69" s="3" t="s">
        <v>78</v>
      </c>
      <c r="H69" t="s">
        <v>177</v>
      </c>
      <c r="I69" t="s">
        <v>179</v>
      </c>
    </row>
    <row r="70" spans="2:9" ht="51" x14ac:dyDescent="0.35">
      <c r="B70">
        <v>20240821</v>
      </c>
      <c r="C70" t="str">
        <f t="shared" si="7"/>
        <v>D</v>
      </c>
      <c r="D70" s="5">
        <v>-3.99</v>
      </c>
      <c r="E70" t="str">
        <f t="shared" si="5"/>
        <v>SEPA Incasso</v>
      </c>
      <c r="F70" t="str">
        <f t="shared" si="6"/>
        <v>Unknown</v>
      </c>
      <c r="G70" s="3" t="s">
        <v>79</v>
      </c>
      <c r="H70" t="s">
        <v>177</v>
      </c>
      <c r="I70" t="s">
        <v>179</v>
      </c>
    </row>
    <row r="71" spans="2:9" ht="26" x14ac:dyDescent="0.35">
      <c r="B71">
        <v>20240822</v>
      </c>
      <c r="C71" t="str">
        <f t="shared" si="7"/>
        <v>D</v>
      </c>
      <c r="D71" s="5">
        <v>-29.82</v>
      </c>
      <c r="E71" t="str">
        <f t="shared" si="5"/>
        <v>Debit Card</v>
      </c>
      <c r="F71" t="str">
        <f t="shared" si="6"/>
        <v>AUTORADAM ALMERE OOST</v>
      </c>
      <c r="G71" s="3" t="s">
        <v>80</v>
      </c>
      <c r="H71" t="s">
        <v>135</v>
      </c>
      <c r="I71" t="s">
        <v>179</v>
      </c>
    </row>
    <row r="72" spans="2:9" ht="26" x14ac:dyDescent="0.35">
      <c r="B72">
        <v>20240822</v>
      </c>
      <c r="C72" t="str">
        <f t="shared" si="7"/>
        <v>D</v>
      </c>
      <c r="D72" s="5">
        <v>-2.29</v>
      </c>
      <c r="E72" t="str">
        <f t="shared" si="5"/>
        <v>Google Pay</v>
      </c>
      <c r="F72" t="str">
        <f t="shared" si="6"/>
        <v>ABN AMRO Amstelveen</v>
      </c>
      <c r="G72" s="3" t="s">
        <v>81</v>
      </c>
      <c r="H72" t="s">
        <v>133</v>
      </c>
      <c r="I72" t="s">
        <v>178</v>
      </c>
    </row>
    <row r="73" spans="2:9" ht="26" x14ac:dyDescent="0.35">
      <c r="B73">
        <v>20240822</v>
      </c>
      <c r="C73" t="str">
        <f t="shared" si="7"/>
        <v>D</v>
      </c>
      <c r="D73" s="5">
        <v>-6</v>
      </c>
      <c r="E73" t="str">
        <f t="shared" si="5"/>
        <v>Google Pay</v>
      </c>
      <c r="F73" t="str">
        <f t="shared" si="6"/>
        <v>D.C.U. B.V.</v>
      </c>
      <c r="G73" s="3" t="s">
        <v>82</v>
      </c>
      <c r="H73" t="s">
        <v>177</v>
      </c>
      <c r="I73" t="s">
        <v>179</v>
      </c>
    </row>
    <row r="74" spans="2:9" ht="26" x14ac:dyDescent="0.35">
      <c r="B74">
        <v>20240822</v>
      </c>
      <c r="C74" t="str">
        <f t="shared" si="7"/>
        <v>D</v>
      </c>
      <c r="D74" s="5">
        <v>-1.4</v>
      </c>
      <c r="E74" t="str">
        <f t="shared" si="5"/>
        <v>Debit Card</v>
      </c>
      <c r="F74" t="str">
        <f t="shared" si="6"/>
        <v>P6 Uitgaansdriehoek</v>
      </c>
      <c r="G74" s="3" t="s">
        <v>83</v>
      </c>
      <c r="H74" t="s">
        <v>135</v>
      </c>
      <c r="I74" t="s">
        <v>179</v>
      </c>
    </row>
    <row r="75" spans="2:9" ht="26" x14ac:dyDescent="0.35">
      <c r="B75">
        <v>20240822</v>
      </c>
      <c r="C75" t="str">
        <f t="shared" si="7"/>
        <v>D</v>
      </c>
      <c r="D75" s="5">
        <v>-5.9</v>
      </c>
      <c r="E75" t="str">
        <f t="shared" si="5"/>
        <v>Google Pay</v>
      </c>
      <c r="F75" t="str">
        <f t="shared" si="6"/>
        <v>Vomar Filmwijk</v>
      </c>
      <c r="G75" s="3" t="s">
        <v>84</v>
      </c>
      <c r="H75" t="s">
        <v>130</v>
      </c>
      <c r="I75" t="s">
        <v>179</v>
      </c>
    </row>
    <row r="76" spans="2:9" ht="26" x14ac:dyDescent="0.35">
      <c r="B76">
        <v>20240823</v>
      </c>
      <c r="C76" t="str">
        <f t="shared" si="7"/>
        <v/>
      </c>
      <c r="D76" s="5">
        <v>5237.97</v>
      </c>
      <c r="E76" t="str">
        <f t="shared" si="5"/>
        <v>SEPA OVERBOEKING</v>
      </c>
      <c r="F76" t="str">
        <f t="shared" si="6"/>
        <v>Unknown</v>
      </c>
      <c r="G76" s="3" t="s">
        <v>85</v>
      </c>
      <c r="H76" t="s">
        <v>177</v>
      </c>
      <c r="I76" t="s">
        <v>179</v>
      </c>
    </row>
    <row r="77" spans="2:9" ht="51" x14ac:dyDescent="0.35">
      <c r="B77">
        <v>20240823</v>
      </c>
      <c r="C77" t="str">
        <f t="shared" si="7"/>
        <v/>
      </c>
      <c r="D77" s="5">
        <v>10.3</v>
      </c>
      <c r="E77" t="str">
        <f t="shared" si="5"/>
        <v>Tikkie</v>
      </c>
      <c r="F77" t="str">
        <f t="shared" si="6"/>
        <v>Unknown</v>
      </c>
      <c r="G77" s="3" t="s">
        <v>86</v>
      </c>
      <c r="H77" t="s">
        <v>177</v>
      </c>
      <c r="I77" t="s">
        <v>179</v>
      </c>
    </row>
    <row r="78" spans="2:9" ht="51" x14ac:dyDescent="0.35">
      <c r="B78">
        <v>20240823</v>
      </c>
      <c r="C78" t="str">
        <f t="shared" si="7"/>
        <v/>
      </c>
      <c r="D78" s="5">
        <v>10.3</v>
      </c>
      <c r="E78" t="str">
        <f t="shared" si="5"/>
        <v>Tikkie</v>
      </c>
      <c r="F78" t="str">
        <f t="shared" si="6"/>
        <v>Unknown</v>
      </c>
      <c r="G78" s="3" t="s">
        <v>87</v>
      </c>
      <c r="H78" t="s">
        <v>177</v>
      </c>
      <c r="I78" t="s">
        <v>179</v>
      </c>
    </row>
    <row r="79" spans="2:9" ht="51" x14ac:dyDescent="0.35">
      <c r="B79">
        <v>20240823</v>
      </c>
      <c r="C79" t="str">
        <f t="shared" si="7"/>
        <v>D</v>
      </c>
      <c r="D79" s="5">
        <v>-31</v>
      </c>
      <c r="E79" t="str">
        <f t="shared" si="5"/>
        <v>iDEAL</v>
      </c>
      <c r="F79" t="str">
        <f t="shared" si="6"/>
        <v>Squash Almere B.V. via Stichting Mollie Payments</v>
      </c>
      <c r="G79" s="3" t="s">
        <v>88</v>
      </c>
      <c r="H79" t="s">
        <v>137</v>
      </c>
      <c r="I79" t="s">
        <v>179</v>
      </c>
    </row>
    <row r="80" spans="2:9" ht="26" x14ac:dyDescent="0.35">
      <c r="B80">
        <v>20240823</v>
      </c>
      <c r="C80" t="str">
        <f t="shared" si="7"/>
        <v>D</v>
      </c>
      <c r="D80" s="5">
        <v>-33</v>
      </c>
      <c r="E80" t="str">
        <f t="shared" si="5"/>
        <v>Google Pay</v>
      </c>
      <c r="F80" t="str">
        <f t="shared" si="6"/>
        <v>BW Almere Stad POS</v>
      </c>
      <c r="G80" s="3" t="s">
        <v>89</v>
      </c>
      <c r="H80" t="s">
        <v>133</v>
      </c>
      <c r="I80" t="s">
        <v>178</v>
      </c>
    </row>
    <row r="81" spans="2:9" ht="26" x14ac:dyDescent="0.35">
      <c r="B81">
        <v>20240823</v>
      </c>
      <c r="C81" t="str">
        <f t="shared" si="7"/>
        <v>D</v>
      </c>
      <c r="D81" s="5">
        <v>-6.76</v>
      </c>
      <c r="E81" t="str">
        <f t="shared" si="5"/>
        <v>Google Pay</v>
      </c>
      <c r="F81" t="str">
        <f t="shared" si="6"/>
        <v>Tanger Almere</v>
      </c>
      <c r="G81" s="3" t="s">
        <v>90</v>
      </c>
      <c r="H81" t="s">
        <v>130</v>
      </c>
      <c r="I81" t="s">
        <v>179</v>
      </c>
    </row>
    <row r="82" spans="2:9" ht="26" x14ac:dyDescent="0.35">
      <c r="B82">
        <v>20240823</v>
      </c>
      <c r="C82" t="str">
        <f t="shared" si="7"/>
        <v>D</v>
      </c>
      <c r="D82" s="5">
        <v>-3.35</v>
      </c>
      <c r="E82" t="str">
        <f t="shared" si="5"/>
        <v>Google Pay</v>
      </c>
      <c r="F82" t="str">
        <f t="shared" si="6"/>
        <v>BCK*BakkerijSoussie</v>
      </c>
      <c r="G82" s="3" t="s">
        <v>91</v>
      </c>
      <c r="H82" t="s">
        <v>133</v>
      </c>
      <c r="I82" t="s">
        <v>178</v>
      </c>
    </row>
    <row r="83" spans="2:9" ht="26" x14ac:dyDescent="0.35">
      <c r="B83">
        <v>20240823</v>
      </c>
      <c r="C83" t="str">
        <f t="shared" si="7"/>
        <v>D</v>
      </c>
      <c r="D83" s="5">
        <v>-2.93</v>
      </c>
      <c r="E83" t="str">
        <f t="shared" si="5"/>
        <v>Google Pay</v>
      </c>
      <c r="F83" t="str">
        <f t="shared" si="6"/>
        <v>ALBERT HEIJN 2242</v>
      </c>
      <c r="G83" s="3" t="s">
        <v>92</v>
      </c>
      <c r="H83" t="s">
        <v>130</v>
      </c>
      <c r="I83" t="s">
        <v>179</v>
      </c>
    </row>
    <row r="84" spans="2:9" ht="26" x14ac:dyDescent="0.35">
      <c r="B84">
        <v>20240824</v>
      </c>
      <c r="C84" t="str">
        <f t="shared" si="7"/>
        <v>D</v>
      </c>
      <c r="D84" s="5">
        <v>-7.25</v>
      </c>
      <c r="E84" t="str">
        <f t="shared" si="5"/>
        <v>Google Pay</v>
      </c>
      <c r="F84" t="str">
        <f t="shared" si="6"/>
        <v>CCV*Maas-geurtsen V.O.</v>
      </c>
      <c r="G84" s="3" t="s">
        <v>93</v>
      </c>
      <c r="H84" t="s">
        <v>177</v>
      </c>
      <c r="I84" t="s">
        <v>179</v>
      </c>
    </row>
    <row r="85" spans="2:9" ht="26" x14ac:dyDescent="0.35">
      <c r="B85">
        <v>20240825</v>
      </c>
      <c r="C85" t="str">
        <f t="shared" si="7"/>
        <v>D</v>
      </c>
      <c r="D85" s="5">
        <v>-8.98</v>
      </c>
      <c r="E85" t="str">
        <f t="shared" si="5"/>
        <v>Google Pay</v>
      </c>
      <c r="F85" t="str">
        <f t="shared" si="6"/>
        <v>ETOS 7433</v>
      </c>
      <c r="G85" s="3" t="s">
        <v>94</v>
      </c>
      <c r="H85" t="s">
        <v>136</v>
      </c>
      <c r="I85" t="s">
        <v>179</v>
      </c>
    </row>
    <row r="86" spans="2:9" ht="26" x14ac:dyDescent="0.35">
      <c r="B86">
        <v>20240825</v>
      </c>
      <c r="C86" t="str">
        <f t="shared" si="7"/>
        <v>D</v>
      </c>
      <c r="D86" s="5">
        <v>-12.56</v>
      </c>
      <c r="E86" t="str">
        <f t="shared" si="5"/>
        <v>Google Pay</v>
      </c>
      <c r="F86" t="str">
        <f t="shared" si="6"/>
        <v>Hema EV083</v>
      </c>
      <c r="G86" s="3" t="s">
        <v>95</v>
      </c>
      <c r="H86" t="s">
        <v>131</v>
      </c>
      <c r="I86" t="s">
        <v>178</v>
      </c>
    </row>
    <row r="87" spans="2:9" ht="26" x14ac:dyDescent="0.35">
      <c r="B87">
        <v>20240825</v>
      </c>
      <c r="C87" t="str">
        <f t="shared" si="7"/>
        <v>D</v>
      </c>
      <c r="D87" s="5">
        <v>-43.5</v>
      </c>
      <c r="E87" t="str">
        <f t="shared" si="5"/>
        <v>Google Pay</v>
      </c>
      <c r="F87" t="str">
        <f t="shared" si="6"/>
        <v>Hema EV083</v>
      </c>
      <c r="G87" s="3" t="s">
        <v>96</v>
      </c>
      <c r="H87" t="s">
        <v>131</v>
      </c>
      <c r="I87" t="s">
        <v>178</v>
      </c>
    </row>
    <row r="88" spans="2:9" ht="26" x14ac:dyDescent="0.35">
      <c r="B88">
        <v>20240825</v>
      </c>
      <c r="C88" t="str">
        <f t="shared" si="7"/>
        <v>D</v>
      </c>
      <c r="D88" s="5">
        <v>-48.53</v>
      </c>
      <c r="E88" t="str">
        <f t="shared" si="5"/>
        <v>Debit Card</v>
      </c>
      <c r="F88" t="str">
        <f t="shared" si="6"/>
        <v>AUTORADAM ALMERE OOST</v>
      </c>
      <c r="G88" s="3" t="s">
        <v>97</v>
      </c>
      <c r="H88" t="s">
        <v>135</v>
      </c>
      <c r="I88" t="s">
        <v>179</v>
      </c>
    </row>
    <row r="89" spans="2:9" ht="26" x14ac:dyDescent="0.35">
      <c r="B89">
        <v>20240825</v>
      </c>
      <c r="C89" t="str">
        <f t="shared" si="7"/>
        <v>D</v>
      </c>
      <c r="D89" s="5">
        <v>-34.5</v>
      </c>
      <c r="E89" t="str">
        <f t="shared" si="5"/>
        <v>Google Pay</v>
      </c>
      <c r="F89" t="str">
        <f t="shared" si="6"/>
        <v>Autoradam wasstraat</v>
      </c>
      <c r="G89" s="3" t="s">
        <v>98</v>
      </c>
      <c r="H89" t="s">
        <v>135</v>
      </c>
      <c r="I89" t="s">
        <v>179</v>
      </c>
    </row>
    <row r="90" spans="2:9" ht="26" x14ac:dyDescent="0.35">
      <c r="B90">
        <v>20240825</v>
      </c>
      <c r="C90" t="str">
        <f t="shared" si="7"/>
        <v>D</v>
      </c>
      <c r="D90" s="5">
        <v>-43.82</v>
      </c>
      <c r="E90" t="str">
        <f t="shared" si="5"/>
        <v>Debit Card</v>
      </c>
      <c r="F90" t="str">
        <f t="shared" si="6"/>
        <v>Vomar Filmwijk</v>
      </c>
      <c r="G90" s="3" t="s">
        <v>99</v>
      </c>
      <c r="H90" t="s">
        <v>130</v>
      </c>
      <c r="I90" t="s">
        <v>179</v>
      </c>
    </row>
    <row r="91" spans="2:9" ht="26" x14ac:dyDescent="0.35">
      <c r="B91">
        <v>20240825</v>
      </c>
      <c r="C91" t="str">
        <f t="shared" si="7"/>
        <v>D</v>
      </c>
      <c r="D91" s="5">
        <v>-13.44</v>
      </c>
      <c r="E91" t="str">
        <f t="shared" si="5"/>
        <v>Google Pay</v>
      </c>
      <c r="F91" t="str">
        <f t="shared" si="6"/>
        <v>ALBERT HEIJN 2242</v>
      </c>
      <c r="G91" s="3" t="s">
        <v>100</v>
      </c>
      <c r="H91" t="s">
        <v>130</v>
      </c>
      <c r="I91" t="s">
        <v>179</v>
      </c>
    </row>
    <row r="92" spans="2:9" ht="38.5" x14ac:dyDescent="0.35">
      <c r="B92">
        <v>20240826</v>
      </c>
      <c r="C92" t="str">
        <f t="shared" si="7"/>
        <v>D</v>
      </c>
      <c r="D92" s="5">
        <v>-250</v>
      </c>
      <c r="E92" t="str">
        <f t="shared" si="5"/>
        <v>SEPA Incasso</v>
      </c>
      <c r="F92" t="str">
        <f t="shared" si="6"/>
        <v>Unknown</v>
      </c>
      <c r="G92" s="3" t="s">
        <v>101</v>
      </c>
      <c r="H92" t="s">
        <v>177</v>
      </c>
      <c r="I92" t="s">
        <v>179</v>
      </c>
    </row>
    <row r="93" spans="2:9" ht="38.5" x14ac:dyDescent="0.35">
      <c r="B93">
        <v>20240826</v>
      </c>
      <c r="C93" t="str">
        <f t="shared" si="7"/>
        <v>D</v>
      </c>
      <c r="D93" s="5">
        <v>-1000</v>
      </c>
      <c r="E93" t="str">
        <f t="shared" si="5"/>
        <v>SEPA OVERBOEKING</v>
      </c>
      <c r="F93" t="str">
        <f t="shared" si="6"/>
        <v>Unknown</v>
      </c>
      <c r="G93" s="3" t="s">
        <v>70</v>
      </c>
      <c r="H93" t="s">
        <v>177</v>
      </c>
      <c r="I93" t="s">
        <v>179</v>
      </c>
    </row>
    <row r="94" spans="2:9" ht="63.5" x14ac:dyDescent="0.35">
      <c r="B94">
        <v>20240827</v>
      </c>
      <c r="C94" t="str">
        <f t="shared" si="7"/>
        <v>D</v>
      </c>
      <c r="D94" s="5">
        <v>-297.73</v>
      </c>
      <c r="E94" t="str">
        <f t="shared" si="5"/>
        <v>SEPA Incasso</v>
      </c>
      <c r="F94" t="str">
        <f t="shared" si="6"/>
        <v>Unknown</v>
      </c>
      <c r="G94" s="3" t="s">
        <v>102</v>
      </c>
      <c r="H94" t="s">
        <v>177</v>
      </c>
      <c r="I94" t="s">
        <v>179</v>
      </c>
    </row>
    <row r="95" spans="2:9" ht="51" x14ac:dyDescent="0.35">
      <c r="B95">
        <v>20240827</v>
      </c>
      <c r="C95" t="str">
        <f t="shared" si="7"/>
        <v>D</v>
      </c>
      <c r="D95" s="5">
        <v>-48.69</v>
      </c>
      <c r="E95" t="str">
        <f t="shared" si="5"/>
        <v>SEPA Incasso</v>
      </c>
      <c r="F95" t="str">
        <f t="shared" si="6"/>
        <v>Unknown</v>
      </c>
      <c r="G95" s="3" t="s">
        <v>103</v>
      </c>
      <c r="H95" t="s">
        <v>177</v>
      </c>
      <c r="I95" t="s">
        <v>179</v>
      </c>
    </row>
    <row r="96" spans="2:9" x14ac:dyDescent="0.35">
      <c r="B96">
        <v>20240827</v>
      </c>
      <c r="C96" t="s">
        <v>187</v>
      </c>
      <c r="D96" s="5">
        <v>4000</v>
      </c>
      <c r="E96" t="s">
        <v>188</v>
      </c>
      <c r="F96" t="s">
        <v>189</v>
      </c>
      <c r="G96" s="3" t="s">
        <v>190</v>
      </c>
      <c r="H96" t="s">
        <v>191</v>
      </c>
      <c r="I96" t="s">
        <v>179</v>
      </c>
    </row>
    <row r="97" spans="2:9" ht="63.5" x14ac:dyDescent="0.35">
      <c r="B97">
        <v>20240827</v>
      </c>
      <c r="C97" t="str">
        <f t="shared" si="7"/>
        <v>D</v>
      </c>
      <c r="D97" s="5">
        <v>-38.5</v>
      </c>
      <c r="E97" t="str">
        <f t="shared" ref="E97:E119" si="8">IF(ISNUMBER(SEARCH("Google Pay",G97)),"Google Pay",
IF(ISNUMBER(SEARCH("iDEAL",G97)),"iDEAL",
IF(ISNUMBER(SEARCH("Betaalpas",G97)),"Debit Card",
IF(ISNUMBER(SEARCH("CreditCard",G97)),"Credit Card",
IF(ISNUMBER(SEARCH("Tikkie",G97)),"Tikkie",
IF(ISNUMBER(SEARCH("SEPA Incasso",G97)),"SEPA Incasso",
IF(ISNUMBER(SEARCH("SEPA OVERBOEKING",G97)),"SEPA OVERBOEKING",
"Unknown")))))))</f>
        <v>SEPA Incasso</v>
      </c>
      <c r="F97" t="str">
        <f t="shared" ref="F97:F119" si="9">IF(OR(E97="Google Pay",E97="Debit Card"),MID(G97,34,SEARCH(",PAS",G97)-34),IF((E97="iDEAL"),MID(G97,SEARCH("/NAME/",G97)+6,SEARCH("/REMI/",G97)-(SEARCH("/NAME/",G97)+6)),"Unknown"))</f>
        <v>Unknown</v>
      </c>
      <c r="G97" s="3" t="s">
        <v>104</v>
      </c>
      <c r="H97" t="s">
        <v>177</v>
      </c>
      <c r="I97" t="s">
        <v>179</v>
      </c>
    </row>
    <row r="98" spans="2:9" ht="63.5" x14ac:dyDescent="0.35">
      <c r="B98">
        <v>20240827</v>
      </c>
      <c r="C98" t="str">
        <f t="shared" si="7"/>
        <v>D</v>
      </c>
      <c r="D98" s="5">
        <v>-30</v>
      </c>
      <c r="E98" t="str">
        <f t="shared" si="8"/>
        <v>SEPA Incasso</v>
      </c>
      <c r="F98" t="str">
        <f t="shared" si="9"/>
        <v>Unknown</v>
      </c>
      <c r="G98" s="3" t="s">
        <v>105</v>
      </c>
      <c r="H98" t="s">
        <v>177</v>
      </c>
      <c r="I98" t="s">
        <v>179</v>
      </c>
    </row>
    <row r="99" spans="2:9" ht="26" x14ac:dyDescent="0.35">
      <c r="B99">
        <v>20240827</v>
      </c>
      <c r="C99" t="str">
        <f t="shared" si="7"/>
        <v>D</v>
      </c>
      <c r="D99" s="5">
        <v>-2.44</v>
      </c>
      <c r="E99" t="str">
        <f t="shared" si="8"/>
        <v>Google Pay</v>
      </c>
      <c r="F99" t="str">
        <f t="shared" si="9"/>
        <v>ABN AMRO Amstelveen</v>
      </c>
      <c r="G99" s="3" t="s">
        <v>106</v>
      </c>
      <c r="H99" t="s">
        <v>133</v>
      </c>
      <c r="I99" t="s">
        <v>178</v>
      </c>
    </row>
    <row r="100" spans="2:9" ht="26" x14ac:dyDescent="0.35">
      <c r="B100">
        <v>20240827</v>
      </c>
      <c r="C100" t="str">
        <f t="shared" si="7"/>
        <v>D</v>
      </c>
      <c r="D100" s="5">
        <v>-7.07</v>
      </c>
      <c r="E100" t="str">
        <f t="shared" si="8"/>
        <v>Google Pay</v>
      </c>
      <c r="F100" t="str">
        <f t="shared" si="9"/>
        <v>ABN AMRO Amstelveen</v>
      </c>
      <c r="G100" s="3" t="s">
        <v>107</v>
      </c>
      <c r="H100" t="s">
        <v>133</v>
      </c>
      <c r="I100" t="s">
        <v>178</v>
      </c>
    </row>
    <row r="101" spans="2:9" ht="26" x14ac:dyDescent="0.35">
      <c r="B101">
        <v>20240827</v>
      </c>
      <c r="C101" t="str">
        <f t="shared" si="7"/>
        <v>D</v>
      </c>
      <c r="D101" s="5">
        <v>-1.6</v>
      </c>
      <c r="E101" t="str">
        <f t="shared" si="8"/>
        <v>Google Pay</v>
      </c>
      <c r="F101" t="str">
        <f t="shared" si="9"/>
        <v>AH to go A'damZ 5861</v>
      </c>
      <c r="G101" s="3" t="s">
        <v>108</v>
      </c>
      <c r="H101" t="s">
        <v>130</v>
      </c>
      <c r="I101" t="s">
        <v>179</v>
      </c>
    </row>
    <row r="102" spans="2:9" ht="51" x14ac:dyDescent="0.35">
      <c r="B102">
        <v>20240828</v>
      </c>
      <c r="C102" t="str">
        <f t="shared" si="7"/>
        <v>D</v>
      </c>
      <c r="D102" s="5">
        <v>-35</v>
      </c>
      <c r="E102" t="str">
        <f t="shared" si="8"/>
        <v>SEPA Incasso</v>
      </c>
      <c r="F102" t="str">
        <f t="shared" si="9"/>
        <v>Unknown</v>
      </c>
      <c r="G102" s="3" t="s">
        <v>109</v>
      </c>
      <c r="H102" t="s">
        <v>177</v>
      </c>
      <c r="I102" t="s">
        <v>179</v>
      </c>
    </row>
    <row r="103" spans="2:9" ht="38.5" x14ac:dyDescent="0.35">
      <c r="B103">
        <v>20240828</v>
      </c>
      <c r="C103" t="str">
        <f t="shared" si="7"/>
        <v>D</v>
      </c>
      <c r="D103" s="5">
        <v>-289.99</v>
      </c>
      <c r="E103" t="str">
        <f t="shared" si="8"/>
        <v>iDEAL</v>
      </c>
      <c r="F103" t="str">
        <f t="shared" si="9"/>
        <v>Philips Consumer Lifestyle BV</v>
      </c>
      <c r="G103" s="3" t="s">
        <v>110</v>
      </c>
      <c r="H103" t="s">
        <v>177</v>
      </c>
      <c r="I103" t="s">
        <v>179</v>
      </c>
    </row>
    <row r="104" spans="2:9" ht="26" x14ac:dyDescent="0.35">
      <c r="B104">
        <v>20240828</v>
      </c>
      <c r="C104" t="str">
        <f t="shared" si="7"/>
        <v>D</v>
      </c>
      <c r="D104" s="5">
        <v>-20.05</v>
      </c>
      <c r="E104" t="str">
        <f t="shared" si="8"/>
        <v>Google Pay</v>
      </c>
      <c r="F104" t="str">
        <f t="shared" si="9"/>
        <v>ALBERT HEIJN 2242</v>
      </c>
      <c r="G104" s="3" t="s">
        <v>111</v>
      </c>
      <c r="H104" t="s">
        <v>130</v>
      </c>
      <c r="I104" t="s">
        <v>179</v>
      </c>
    </row>
    <row r="105" spans="2:9" ht="26" x14ac:dyDescent="0.35">
      <c r="B105">
        <v>20240828</v>
      </c>
      <c r="C105" t="str">
        <f t="shared" si="7"/>
        <v>D</v>
      </c>
      <c r="D105" s="5">
        <v>-11.5</v>
      </c>
      <c r="E105" t="str">
        <f t="shared" si="8"/>
        <v>Google Pay</v>
      </c>
      <c r="F105" t="str">
        <f t="shared" si="9"/>
        <v>Urker Viskraam</v>
      </c>
      <c r="G105" s="3" t="s">
        <v>112</v>
      </c>
      <c r="H105" t="s">
        <v>133</v>
      </c>
      <c r="I105" t="s">
        <v>178</v>
      </c>
    </row>
    <row r="106" spans="2:9" ht="38.5" x14ac:dyDescent="0.35">
      <c r="B106">
        <v>20240828</v>
      </c>
      <c r="C106" t="str">
        <f t="shared" si="7"/>
        <v>D</v>
      </c>
      <c r="D106" s="5">
        <v>-94</v>
      </c>
      <c r="E106" t="str">
        <f t="shared" si="8"/>
        <v>iDEAL</v>
      </c>
      <c r="F106" t="str">
        <f t="shared" si="9"/>
        <v xml:space="preserve">Kruidvat </v>
      </c>
      <c r="G106" s="3" t="s">
        <v>113</v>
      </c>
      <c r="H106" t="s">
        <v>136</v>
      </c>
      <c r="I106" t="s">
        <v>179</v>
      </c>
    </row>
    <row r="107" spans="2:9" ht="63.5" x14ac:dyDescent="0.35">
      <c r="B107">
        <v>20240829</v>
      </c>
      <c r="C107" t="str">
        <f t="shared" si="7"/>
        <v>D</v>
      </c>
      <c r="D107" s="5">
        <v>-1236.53</v>
      </c>
      <c r="E107" t="str">
        <f t="shared" si="8"/>
        <v>SEPA Incasso</v>
      </c>
      <c r="F107" t="str">
        <f t="shared" si="9"/>
        <v>Unknown</v>
      </c>
      <c r="G107" s="3" t="s">
        <v>114</v>
      </c>
      <c r="H107" t="s">
        <v>177</v>
      </c>
      <c r="I107" t="s">
        <v>179</v>
      </c>
    </row>
    <row r="108" spans="2:9" ht="26" x14ac:dyDescent="0.35">
      <c r="B108">
        <v>20240829</v>
      </c>
      <c r="C108" t="str">
        <f t="shared" si="7"/>
        <v>D</v>
      </c>
      <c r="D108" s="5">
        <v>-2.65</v>
      </c>
      <c r="E108" t="str">
        <f t="shared" si="8"/>
        <v>Google Pay</v>
      </c>
      <c r="F108" t="str">
        <f t="shared" si="9"/>
        <v>5860 ALM AH to Go</v>
      </c>
      <c r="G108" s="3" t="s">
        <v>115</v>
      </c>
      <c r="H108" t="s">
        <v>133</v>
      </c>
      <c r="I108" t="s">
        <v>178</v>
      </c>
    </row>
    <row r="109" spans="2:9" ht="51" x14ac:dyDescent="0.35">
      <c r="B109">
        <v>20240830</v>
      </c>
      <c r="C109" t="str">
        <f t="shared" si="7"/>
        <v>D</v>
      </c>
      <c r="D109" s="5">
        <v>-671.09</v>
      </c>
      <c r="E109" t="str">
        <f t="shared" si="8"/>
        <v>Credit Card</v>
      </c>
      <c r="F109" t="str">
        <f t="shared" si="9"/>
        <v>Unknown</v>
      </c>
      <c r="G109" s="3" t="s">
        <v>116</v>
      </c>
      <c r="H109" t="s">
        <v>177</v>
      </c>
      <c r="I109" t="s">
        <v>179</v>
      </c>
    </row>
    <row r="110" spans="2:9" ht="26" x14ac:dyDescent="0.35">
      <c r="B110">
        <v>20240830</v>
      </c>
      <c r="C110" t="str">
        <f t="shared" si="7"/>
        <v>D</v>
      </c>
      <c r="D110" s="5">
        <v>-7.12</v>
      </c>
      <c r="E110" t="str">
        <f t="shared" si="8"/>
        <v>Debit Card</v>
      </c>
      <c r="F110" t="str">
        <f t="shared" si="9"/>
        <v>ALBERT HEIJN 2242</v>
      </c>
      <c r="G110" s="3" t="s">
        <v>117</v>
      </c>
      <c r="H110" t="s">
        <v>133</v>
      </c>
      <c r="I110" t="s">
        <v>178</v>
      </c>
    </row>
    <row r="111" spans="2:9" ht="26" x14ac:dyDescent="0.35">
      <c r="B111">
        <v>20240831</v>
      </c>
      <c r="C111" t="str">
        <f t="shared" si="7"/>
        <v>D</v>
      </c>
      <c r="D111" s="5">
        <v>-6.75</v>
      </c>
      <c r="E111" t="str">
        <f t="shared" si="8"/>
        <v>Google Pay</v>
      </c>
      <c r="F111" t="str">
        <f t="shared" si="9"/>
        <v>006DHJ</v>
      </c>
      <c r="G111" s="3" t="s">
        <v>118</v>
      </c>
      <c r="H111" t="s">
        <v>177</v>
      </c>
      <c r="I111" t="s">
        <v>179</v>
      </c>
    </row>
    <row r="112" spans="2:9" ht="26" x14ac:dyDescent="0.35">
      <c r="B112">
        <v>20240831</v>
      </c>
      <c r="C112" t="str">
        <f t="shared" si="7"/>
        <v/>
      </c>
      <c r="D112" s="5">
        <v>25</v>
      </c>
      <c r="E112" t="str">
        <f t="shared" si="8"/>
        <v>Debit Card</v>
      </c>
      <c r="F112" t="str">
        <f t="shared" si="9"/>
        <v>Hema EV083</v>
      </c>
      <c r="G112" s="3" t="s">
        <v>119</v>
      </c>
      <c r="H112" t="s">
        <v>131</v>
      </c>
      <c r="I112" t="s">
        <v>178</v>
      </c>
    </row>
    <row r="113" spans="2:9" ht="26" x14ac:dyDescent="0.35">
      <c r="B113">
        <v>20240831</v>
      </c>
      <c r="C113" t="str">
        <f t="shared" si="7"/>
        <v>D</v>
      </c>
      <c r="D113" s="5">
        <v>-9.99</v>
      </c>
      <c r="E113" t="str">
        <f t="shared" si="8"/>
        <v>Google Pay</v>
      </c>
      <c r="F113" t="str">
        <f t="shared" si="9"/>
        <v>2970 Intertoys Almere</v>
      </c>
      <c r="G113" s="3" t="s">
        <v>120</v>
      </c>
      <c r="H113" t="s">
        <v>134</v>
      </c>
      <c r="I113" t="s">
        <v>178</v>
      </c>
    </row>
    <row r="114" spans="2:9" ht="26" x14ac:dyDescent="0.35">
      <c r="B114">
        <v>20240831</v>
      </c>
      <c r="C114" t="str">
        <f t="shared" si="7"/>
        <v>D</v>
      </c>
      <c r="D114" s="5">
        <v>-5</v>
      </c>
      <c r="E114" t="str">
        <f t="shared" si="8"/>
        <v>Google Pay</v>
      </c>
      <c r="F114" t="str">
        <f t="shared" si="9"/>
        <v>Churros Catering</v>
      </c>
      <c r="G114" s="3" t="s">
        <v>121</v>
      </c>
      <c r="H114" t="s">
        <v>133</v>
      </c>
      <c r="I114" t="s">
        <v>178</v>
      </c>
    </row>
    <row r="115" spans="2:9" ht="26" x14ac:dyDescent="0.35">
      <c r="B115">
        <v>20240901</v>
      </c>
      <c r="C115" t="str">
        <f t="shared" si="7"/>
        <v>D</v>
      </c>
      <c r="D115" s="5">
        <v>-3.3</v>
      </c>
      <c r="E115" t="str">
        <f t="shared" si="8"/>
        <v>Debit Card</v>
      </c>
      <c r="F115" t="str">
        <f t="shared" si="9"/>
        <v>NLOVLX5MAZMN8W45WG</v>
      </c>
      <c r="G115" s="3" t="s">
        <v>122</v>
      </c>
      <c r="H115" t="s">
        <v>177</v>
      </c>
      <c r="I115" t="s">
        <v>179</v>
      </c>
    </row>
    <row r="116" spans="2:9" ht="26" x14ac:dyDescent="0.35">
      <c r="B116">
        <v>20240901</v>
      </c>
      <c r="C116" t="str">
        <f t="shared" si="7"/>
        <v>D</v>
      </c>
      <c r="D116" s="5">
        <v>-27.85</v>
      </c>
      <c r="E116" t="str">
        <f t="shared" si="8"/>
        <v>Debit Card</v>
      </c>
      <c r="F116" t="str">
        <f t="shared" si="9"/>
        <v>Vomar Filmwijk</v>
      </c>
      <c r="G116" s="3" t="s">
        <v>123</v>
      </c>
      <c r="H116" t="s">
        <v>130</v>
      </c>
      <c r="I116" t="s">
        <v>179</v>
      </c>
    </row>
    <row r="117" spans="2:9" ht="26" x14ac:dyDescent="0.35">
      <c r="B117">
        <v>20240901</v>
      </c>
      <c r="C117" t="str">
        <f t="shared" si="7"/>
        <v>D</v>
      </c>
      <c r="D117" s="5">
        <v>-20</v>
      </c>
      <c r="E117" t="str">
        <f t="shared" si="8"/>
        <v>Google Pay</v>
      </c>
      <c r="F117" t="str">
        <f t="shared" si="9"/>
        <v>ALBERT HEIJN 2242</v>
      </c>
      <c r="G117" s="3" t="s">
        <v>124</v>
      </c>
      <c r="H117" t="s">
        <v>130</v>
      </c>
      <c r="I117" t="s">
        <v>179</v>
      </c>
    </row>
    <row r="118" spans="2:9" ht="51" x14ac:dyDescent="0.35">
      <c r="B118">
        <v>20240902</v>
      </c>
      <c r="C118" t="str">
        <f t="shared" si="7"/>
        <v>D</v>
      </c>
      <c r="D118" s="5">
        <v>-13.62</v>
      </c>
      <c r="E118" t="str">
        <f t="shared" si="8"/>
        <v>SEPA Incasso</v>
      </c>
      <c r="F118" t="str">
        <f t="shared" si="9"/>
        <v>Unknown</v>
      </c>
      <c r="G118" s="3" t="s">
        <v>125</v>
      </c>
      <c r="H118" t="s">
        <v>177</v>
      </c>
      <c r="I118" t="s">
        <v>179</v>
      </c>
    </row>
    <row r="119" spans="2:9" ht="63.5" x14ac:dyDescent="0.35">
      <c r="B119">
        <v>20240902</v>
      </c>
      <c r="C119" t="str">
        <f t="shared" si="7"/>
        <v>D</v>
      </c>
      <c r="D119" s="5">
        <v>-223</v>
      </c>
      <c r="E119" t="str">
        <f t="shared" si="8"/>
        <v>SEPA Incasso</v>
      </c>
      <c r="F119" t="str">
        <f t="shared" si="9"/>
        <v>Unknown</v>
      </c>
      <c r="G119" s="3" t="s">
        <v>126</v>
      </c>
      <c r="H119" t="s">
        <v>177</v>
      </c>
      <c r="I119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SampleData</vt:lpstr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Piyush Kumar Singh</cp:lastModifiedBy>
  <dcterms:created xsi:type="dcterms:W3CDTF">2024-09-02T08:02:06Z</dcterms:created>
  <dcterms:modified xsi:type="dcterms:W3CDTF">2024-09-12T07:15:04Z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2ffcf47-be15-40bf-818d-0da39af9f75a_Enabled">
    <vt:lpwstr>true</vt:lpwstr>
  </property>
  <property fmtid="{D5CDD505-2E9C-101B-9397-08002B2CF9AE}" pid="3" name="MSIP_Label_42ffcf47-be15-40bf-818d-0da39af9f75a_SetDate">
    <vt:lpwstr>2024-09-02T08:02:06Z</vt:lpwstr>
  </property>
  <property fmtid="{D5CDD505-2E9C-101B-9397-08002B2CF9AE}" pid="4" name="MSIP_Label_42ffcf47-be15-40bf-818d-0da39af9f75a_Method">
    <vt:lpwstr>Privileged</vt:lpwstr>
  </property>
  <property fmtid="{D5CDD505-2E9C-101B-9397-08002B2CF9AE}" pid="5" name="MSIP_Label_42ffcf47-be15-40bf-818d-0da39af9f75a_Name">
    <vt:lpwstr>42ffcf47-be15-40bf-818d-0da39af9f75a</vt:lpwstr>
  </property>
  <property fmtid="{D5CDD505-2E9C-101B-9397-08002B2CF9AE}" pid="6" name="MSIP_Label_42ffcf47-be15-40bf-818d-0da39af9f75a_SiteId">
    <vt:lpwstr>3a15904d-3fd9-4256-a753-beb05cdf0c6d</vt:lpwstr>
  </property>
  <property fmtid="{D5CDD505-2E9C-101B-9397-08002B2CF9AE}" pid="7" name="MSIP_Label_42ffcf47-be15-40bf-818d-0da39af9f75a_ActionId">
    <vt:lpwstr>5ca05848-fe7f-44b5-858f-10066aed6ae4</vt:lpwstr>
  </property>
  <property fmtid="{D5CDD505-2E9C-101B-9397-08002B2CF9AE}" pid="8" name="MSIP_Label_42ffcf47-be15-40bf-818d-0da39af9f75a_ContentBits">
    <vt:lpwstr>0</vt:lpwstr>
  </property>
</Properties>
</file>