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200984_live_warwick_ac_uk/Documents/URSS/"/>
    </mc:Choice>
  </mc:AlternateContent>
  <xr:revisionPtr revIDLastSave="797" documentId="8_{28B51B1A-14D6-4454-9EF0-7EB7441346B8}" xr6:coauthVersionLast="47" xr6:coauthVersionMax="47" xr10:uidLastSave="{3BC3762F-3170-4D39-A22E-71C4E390ED23}"/>
  <bookViews>
    <workbookView xWindow="-108" yWindow="-108" windowWidth="23256" windowHeight="12456" xr2:uid="{186199A4-5B09-493E-9494-7EBE1BC2C0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  <c r="B57" i="1"/>
  <c r="B56" i="1"/>
  <c r="B55" i="1"/>
  <c r="B54" i="1"/>
  <c r="B53" i="1"/>
  <c r="M44" i="1"/>
  <c r="M45" i="1"/>
</calcChain>
</file>

<file path=xl/sharedStrings.xml><?xml version="1.0" encoding="utf-8"?>
<sst xmlns="http://schemas.openxmlformats.org/spreadsheetml/2006/main" count="243" uniqueCount="99">
  <si>
    <t>Image</t>
  </si>
  <si>
    <t>Quality</t>
  </si>
  <si>
    <t>Stars</t>
  </si>
  <si>
    <t>Galaxy?</t>
  </si>
  <si>
    <t>Error</t>
  </si>
  <si>
    <t>Bad</t>
  </si>
  <si>
    <t>Very faint</t>
  </si>
  <si>
    <t>Astrometry</t>
  </si>
  <si>
    <t>20240419_SN2024fbo_Barr-J_SMALL</t>
  </si>
  <si>
    <t>20240419_SN2024fbo_FELH1500_SMALL</t>
  </si>
  <si>
    <t>Medium</t>
  </si>
  <si>
    <t>Yes - faint</t>
  </si>
  <si>
    <t>20240425_SN2024gpw_Barr-J_SMALL</t>
  </si>
  <si>
    <t>Good</t>
  </si>
  <si>
    <t>Yes - clear</t>
  </si>
  <si>
    <t>Fail</t>
  </si>
  <si>
    <t>20240425_SN2024gpw_FELH1500_SMALL</t>
  </si>
  <si>
    <t>Pass</t>
  </si>
  <si>
    <t>Limiting Mag</t>
  </si>
  <si>
    <t>Callibrated Mag</t>
  </si>
  <si>
    <t>20240425_SN2024gqf_Barr-J_SMALL</t>
  </si>
  <si>
    <t>17/18</t>
  </si>
  <si>
    <t>20240425_SN2024gqf_FELH1500_SMALL</t>
  </si>
  <si>
    <t>approx 30</t>
  </si>
  <si>
    <t>Yes</t>
  </si>
  <si>
    <t>20240425_SN2024gra_Barr-J_SMALL</t>
  </si>
  <si>
    <t>20240425_SN2024gra_FELH1500_SMALL</t>
  </si>
  <si>
    <t>Maybe 1</t>
  </si>
  <si>
    <t>no</t>
  </si>
  <si>
    <t>20240429_SN2024gve_FELH1500_SMALL</t>
  </si>
  <si>
    <t>20240429_SN2024gve_Barr-J_SMALL</t>
  </si>
  <si>
    <t>Limiting Mag Error</t>
  </si>
  <si>
    <t>0.17440127224039417</t>
  </si>
  <si>
    <t>yes</t>
  </si>
  <si>
    <t>Eliptical?</t>
  </si>
  <si>
    <t>20240429_SN2024gwq_Barr-J_SMALL</t>
  </si>
  <si>
    <t>20240429_SN2024gwq_FELH1500_SMALL</t>
  </si>
  <si>
    <t>notes:</t>
  </si>
  <si>
    <t>hlf (1) both filters has nothing</t>
  </si>
  <si>
    <t>20240510_SN2024hlf_Barr-J_SMALL</t>
  </si>
  <si>
    <t>Slight</t>
  </si>
  <si>
    <t>20240510_SN2024hlf_FELH1500_SMALL</t>
  </si>
  <si>
    <t>0.10344132468172872</t>
  </si>
  <si>
    <t>hlo (1),(2) same issue only J for (2)</t>
  </si>
  <si>
    <t>20240510_SN2024hlo_FELH1500_SMALL</t>
  </si>
  <si>
    <t>20240512_SN2024hle_Barr-J_SMALL</t>
  </si>
  <si>
    <t xml:space="preserve">Medium </t>
  </si>
  <si>
    <t>Yes faint</t>
  </si>
  <si>
    <t>hle (1)</t>
  </si>
  <si>
    <t>20240514_SN2024hlf_Barr-J_SMALL</t>
  </si>
  <si>
    <t>20240514_SN2024hlf_FELH1500_SMALL</t>
  </si>
  <si>
    <t>hlo (3) J, H</t>
  </si>
  <si>
    <t>hlf (4) J</t>
  </si>
  <si>
    <t>20240518_SN2024hlf_FELH1500_SMALL</t>
  </si>
  <si>
    <t>20240518_SN2024hlo_Barr-J_SMALL</t>
  </si>
  <si>
    <t>20240518_SN2024hlo_FELH1500_SMALL</t>
  </si>
  <si>
    <t>hlf(5) J</t>
  </si>
  <si>
    <t>20240522_SN2024hlf_FELH1500_SMALL</t>
  </si>
  <si>
    <t>20240522_SN2024inv_Barr-J_SMALL</t>
  </si>
  <si>
    <t>20240522_SN2024inv_FELH1500_SMALL</t>
  </si>
  <si>
    <t>*Very distinct supernova</t>
  </si>
  <si>
    <t>hlo (5) J</t>
  </si>
  <si>
    <t>20240525_SN2024hlo_FELH1500_SMALL</t>
  </si>
  <si>
    <t>20240525_SN2024inv_Barr-J_SMALL</t>
  </si>
  <si>
    <t>hlf (6) J</t>
  </si>
  <si>
    <t>20240525_SN2024inv_FELH1500_SMALL</t>
  </si>
  <si>
    <t>20240526_SN2024hlf_FELH1500_SMALL</t>
  </si>
  <si>
    <t>20240529_SN2024inv_Barr-J_SMALL</t>
  </si>
  <si>
    <t>20240529_SN2024inv_FELH1500_SMALL</t>
  </si>
  <si>
    <t>20240531_SN2024hlf_Barr-J_SMALL</t>
  </si>
  <si>
    <t>20240531_SN2024hlf_FELH1500_SMALL</t>
  </si>
  <si>
    <t>20240531_SN2024hlo_Barr-J_SMALL</t>
  </si>
  <si>
    <t>20240531_SN2024hlo_FELH1500_SMALL</t>
  </si>
  <si>
    <t>kce (1) J,H</t>
  </si>
  <si>
    <t>20240627_ZTF24aatbpbr_Barr-J_SMALL</t>
  </si>
  <si>
    <t>yes-large</t>
  </si>
  <si>
    <t>20240627_ZTF24aatbpbr_FELH1500_SMALL</t>
  </si>
  <si>
    <t>Good - no bkg</t>
  </si>
  <si>
    <t>yes - large</t>
  </si>
  <si>
    <t>20240711_SN2024mpq_Barr-J_LARGE</t>
  </si>
  <si>
    <t>approx 20</t>
  </si>
  <si>
    <t>20240711_SN2024mpq_FELH1500_LARGE</t>
  </si>
  <si>
    <t>Good - change bounds</t>
  </si>
  <si>
    <t>Even though inv failed, will still try get values - didn't work</t>
  </si>
  <si>
    <t>Avg Limiting:</t>
  </si>
  <si>
    <t>Avg err:</t>
  </si>
  <si>
    <t>5 Sigma val:</t>
  </si>
  <si>
    <t>err:</t>
  </si>
  <si>
    <t>T - T_0</t>
  </si>
  <si>
    <t>flux (microJy)</t>
  </si>
  <si>
    <t>flux err</t>
  </si>
  <si>
    <t>hlf)</t>
  </si>
  <si>
    <t>hlo)</t>
  </si>
  <si>
    <t>filter</t>
  </si>
  <si>
    <t>H</t>
  </si>
  <si>
    <t>T-T_0</t>
  </si>
  <si>
    <t>flux</t>
  </si>
  <si>
    <t>J</t>
  </si>
  <si>
    <t>N vs lim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</si>
</sst>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Display"/>
      <family val="2"/>
      <scheme val="major"/>
    </font>
    <font>
      <sz val="11"/>
      <color theme="1"/>
      <name val="Segoe UI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11" fontId="0" fillId="0" borderId="0" xfId="0" applyNumberFormat="1"/>
    <xf numFmtId="11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5C76-EBA6-4419-8359-19BC1A139F0C}">
  <dimension ref="B2:R63"/>
  <sheetViews>
    <sheetView tabSelected="1" topLeftCell="A14" zoomScale="94" workbookViewId="0">
      <selection activeCell="B26" sqref="B26"/>
    </sheetView>
  </sheetViews>
  <sheetFormatPr defaultRowHeight="14.4"/>
  <cols>
    <col min="8" max="8" width="9.5546875" bestFit="1" customWidth="1"/>
  </cols>
  <sheetData>
    <row r="2" spans="2:14">
      <c r="B2" t="s">
        <v>0</v>
      </c>
      <c r="C2" t="s">
        <v>7</v>
      </c>
      <c r="D2" t="s">
        <v>1</v>
      </c>
      <c r="E2" t="s">
        <v>2</v>
      </c>
      <c r="F2" t="s">
        <v>3</v>
      </c>
      <c r="G2" t="s">
        <v>34</v>
      </c>
      <c r="H2" t="s">
        <v>18</v>
      </c>
      <c r="I2" t="s">
        <v>31</v>
      </c>
      <c r="J2" t="s">
        <v>19</v>
      </c>
      <c r="K2" t="s">
        <v>4</v>
      </c>
    </row>
    <row r="3" spans="2:14">
      <c r="B3" t="s">
        <v>8</v>
      </c>
      <c r="C3" t="s">
        <v>15</v>
      </c>
      <c r="D3" t="s">
        <v>5</v>
      </c>
      <c r="E3" t="s">
        <v>27</v>
      </c>
      <c r="F3" t="s">
        <v>6</v>
      </c>
      <c r="G3" t="s">
        <v>28</v>
      </c>
    </row>
    <row r="4" spans="2:14">
      <c r="B4" t="s">
        <v>9</v>
      </c>
      <c r="C4" t="s">
        <v>15</v>
      </c>
      <c r="D4" t="s">
        <v>10</v>
      </c>
      <c r="E4">
        <v>5</v>
      </c>
      <c r="F4" t="s">
        <v>11</v>
      </c>
      <c r="G4" t="s">
        <v>28</v>
      </c>
    </row>
    <row r="5" spans="2:14">
      <c r="B5" t="s">
        <v>12</v>
      </c>
      <c r="C5" t="s">
        <v>17</v>
      </c>
      <c r="D5" t="s">
        <v>13</v>
      </c>
      <c r="E5">
        <v>16</v>
      </c>
      <c r="F5" t="s">
        <v>14</v>
      </c>
      <c r="G5" t="s">
        <v>28</v>
      </c>
      <c r="H5">
        <v>16.736559294357701</v>
      </c>
      <c r="I5">
        <v>0.17366016348114399</v>
      </c>
      <c r="J5">
        <v>15.546051834758201</v>
      </c>
      <c r="K5" s="1">
        <v>0.101026372260433</v>
      </c>
    </row>
    <row r="6" spans="2:14">
      <c r="B6" t="s">
        <v>16</v>
      </c>
      <c r="C6" t="s">
        <v>17</v>
      </c>
      <c r="D6" t="s">
        <v>13</v>
      </c>
      <c r="E6">
        <v>17</v>
      </c>
      <c r="F6" t="s">
        <v>14</v>
      </c>
      <c r="G6" t="s">
        <v>33</v>
      </c>
      <c r="H6" s="2">
        <v>17.332003146099101</v>
      </c>
      <c r="I6" s="2">
        <v>0.111650746613842</v>
      </c>
      <c r="J6" s="2">
        <v>17.397453243156399</v>
      </c>
      <c r="K6" s="2">
        <v>0.27787433917853499</v>
      </c>
    </row>
    <row r="7" spans="2:14">
      <c r="B7" t="s">
        <v>20</v>
      </c>
      <c r="C7" t="s">
        <v>17</v>
      </c>
      <c r="D7" t="s">
        <v>13</v>
      </c>
      <c r="E7" t="s">
        <v>21</v>
      </c>
      <c r="F7" t="s">
        <v>14</v>
      </c>
      <c r="G7" t="s">
        <v>28</v>
      </c>
      <c r="H7">
        <v>16.620439571498999</v>
      </c>
      <c r="I7">
        <v>0.33284503501250301</v>
      </c>
      <c r="J7" s="2">
        <v>16.620053245878399</v>
      </c>
      <c r="K7" s="2">
        <v>0.18313064582611199</v>
      </c>
    </row>
    <row r="8" spans="2:14">
      <c r="B8" t="s">
        <v>22</v>
      </c>
      <c r="C8" t="s">
        <v>17</v>
      </c>
      <c r="D8" t="s">
        <v>13</v>
      </c>
      <c r="E8" t="s">
        <v>23</v>
      </c>
      <c r="F8" t="s">
        <v>24</v>
      </c>
      <c r="G8" t="s">
        <v>33</v>
      </c>
      <c r="H8" s="2">
        <v>17.339525370343399</v>
      </c>
      <c r="I8" t="s">
        <v>32</v>
      </c>
      <c r="J8" s="2">
        <v>15.497837748126299</v>
      </c>
      <c r="K8" s="2">
        <v>3.0858608414265201E-2</v>
      </c>
    </row>
    <row r="9" spans="2:14">
      <c r="B9" t="s">
        <v>25</v>
      </c>
      <c r="C9" t="s">
        <v>15</v>
      </c>
      <c r="D9" t="s">
        <v>5</v>
      </c>
      <c r="E9" t="s">
        <v>27</v>
      </c>
      <c r="F9" t="s">
        <v>6</v>
      </c>
      <c r="G9" t="s">
        <v>28</v>
      </c>
      <c r="N9" t="s">
        <v>37</v>
      </c>
    </row>
    <row r="10" spans="2:14">
      <c r="B10" t="s">
        <v>26</v>
      </c>
      <c r="C10" t="s">
        <v>15</v>
      </c>
      <c r="D10" t="s">
        <v>10</v>
      </c>
      <c r="E10">
        <v>4</v>
      </c>
      <c r="F10" t="s">
        <v>11</v>
      </c>
      <c r="G10" t="s">
        <v>28</v>
      </c>
      <c r="N10" t="s">
        <v>38</v>
      </c>
    </row>
    <row r="11" spans="2:14">
      <c r="B11" t="s">
        <v>30</v>
      </c>
      <c r="C11" t="s">
        <v>15</v>
      </c>
      <c r="D11" t="s">
        <v>10</v>
      </c>
      <c r="E11">
        <v>0</v>
      </c>
      <c r="F11" t="s">
        <v>24</v>
      </c>
      <c r="G11" t="s">
        <v>28</v>
      </c>
      <c r="N11" t="s">
        <v>43</v>
      </c>
    </row>
    <row r="12" spans="2:14">
      <c r="B12" t="s">
        <v>29</v>
      </c>
      <c r="C12" t="s">
        <v>17</v>
      </c>
      <c r="D12" t="s">
        <v>10</v>
      </c>
      <c r="E12">
        <v>2</v>
      </c>
      <c r="F12" t="s">
        <v>24</v>
      </c>
      <c r="G12" t="s">
        <v>28</v>
      </c>
      <c r="H12" s="2">
        <v>17.277514159011201</v>
      </c>
      <c r="I12" s="2">
        <v>0.10644519476412399</v>
      </c>
      <c r="J12" s="2">
        <v>15.3993232224129</v>
      </c>
      <c r="K12" s="2">
        <v>8.9584311850461701E-2</v>
      </c>
      <c r="N12" t="s">
        <v>48</v>
      </c>
    </row>
    <row r="13" spans="2:14">
      <c r="B13" t="s">
        <v>35</v>
      </c>
      <c r="C13" t="s">
        <v>17</v>
      </c>
      <c r="D13" t="s">
        <v>10</v>
      </c>
      <c r="E13">
        <v>4</v>
      </c>
      <c r="F13" t="s">
        <v>24</v>
      </c>
      <c r="G13" t="s">
        <v>28</v>
      </c>
      <c r="H13" s="2">
        <v>17.057326165171599</v>
      </c>
      <c r="I13" s="2">
        <v>0.14969236052297499</v>
      </c>
      <c r="J13">
        <v>17.7293188970934</v>
      </c>
      <c r="K13">
        <v>0.29889596159207998</v>
      </c>
      <c r="N13" t="s">
        <v>51</v>
      </c>
    </row>
    <row r="14" spans="2:14">
      <c r="B14" t="s">
        <v>36</v>
      </c>
      <c r="C14" t="s">
        <v>17</v>
      </c>
      <c r="D14" t="s">
        <v>13</v>
      </c>
      <c r="E14">
        <v>6</v>
      </c>
      <c r="F14" t="s">
        <v>24</v>
      </c>
      <c r="G14" t="s">
        <v>28</v>
      </c>
      <c r="H14" s="2">
        <v>17.694070688301998</v>
      </c>
      <c r="I14" t="s">
        <v>42</v>
      </c>
      <c r="J14">
        <v>16.330348400733001</v>
      </c>
      <c r="K14">
        <v>4.7891221402446199E-2</v>
      </c>
      <c r="N14" t="s">
        <v>52</v>
      </c>
    </row>
    <row r="15" spans="2:14">
      <c r="B15" t="s">
        <v>39</v>
      </c>
      <c r="C15" t="s">
        <v>15</v>
      </c>
      <c r="D15" t="s">
        <v>5</v>
      </c>
      <c r="E15">
        <v>2</v>
      </c>
      <c r="F15" t="s">
        <v>24</v>
      </c>
      <c r="G15" t="s">
        <v>40</v>
      </c>
      <c r="N15" t="s">
        <v>56</v>
      </c>
    </row>
    <row r="16" spans="2:14">
      <c r="B16" t="s">
        <v>41</v>
      </c>
      <c r="C16" t="s">
        <v>15</v>
      </c>
      <c r="D16" t="s">
        <v>10</v>
      </c>
      <c r="E16">
        <v>2</v>
      </c>
      <c r="F16" t="s">
        <v>24</v>
      </c>
      <c r="G16" t="s">
        <v>33</v>
      </c>
      <c r="N16" t="s">
        <v>61</v>
      </c>
    </row>
    <row r="17" spans="2:14">
      <c r="B17" t="s">
        <v>44</v>
      </c>
      <c r="C17" t="s">
        <v>15</v>
      </c>
      <c r="D17" t="s">
        <v>10</v>
      </c>
      <c r="E17">
        <v>3</v>
      </c>
      <c r="F17" t="s">
        <v>24</v>
      </c>
      <c r="G17" t="s">
        <v>33</v>
      </c>
      <c r="N17" t="s">
        <v>64</v>
      </c>
    </row>
    <row r="18" spans="2:14">
      <c r="B18" t="s">
        <v>45</v>
      </c>
      <c r="C18" t="s">
        <v>15</v>
      </c>
      <c r="D18" t="s">
        <v>46</v>
      </c>
      <c r="E18">
        <v>2</v>
      </c>
      <c r="F18" t="s">
        <v>47</v>
      </c>
      <c r="G18" t="s">
        <v>28</v>
      </c>
      <c r="N18" t="s">
        <v>73</v>
      </c>
    </row>
    <row r="19" spans="2:14">
      <c r="B19" t="s">
        <v>49</v>
      </c>
      <c r="C19" t="s">
        <v>15</v>
      </c>
      <c r="D19" t="s">
        <v>5</v>
      </c>
      <c r="E19">
        <v>0</v>
      </c>
      <c r="F19" t="s">
        <v>24</v>
      </c>
      <c r="G19" t="s">
        <v>24</v>
      </c>
      <c r="N19" t="s">
        <v>83</v>
      </c>
    </row>
    <row r="20" spans="2:14">
      <c r="B20" s="2" t="s">
        <v>50</v>
      </c>
      <c r="C20" t="s">
        <v>17</v>
      </c>
      <c r="D20" t="s">
        <v>13</v>
      </c>
      <c r="E20">
        <v>9</v>
      </c>
      <c r="F20" t="s">
        <v>24</v>
      </c>
      <c r="G20" t="s">
        <v>28</v>
      </c>
      <c r="H20">
        <v>17.260048584860598</v>
      </c>
      <c r="I20">
        <v>0.211836675757651</v>
      </c>
      <c r="J20" s="2">
        <v>15.798510277446001</v>
      </c>
      <c r="K20">
        <v>9.0278654033389805E-2</v>
      </c>
    </row>
    <row r="21" spans="2:14">
      <c r="B21" t="s">
        <v>53</v>
      </c>
      <c r="C21" t="s">
        <v>17</v>
      </c>
      <c r="D21" t="s">
        <v>10</v>
      </c>
      <c r="E21">
        <v>4</v>
      </c>
      <c r="F21" t="s">
        <v>24</v>
      </c>
      <c r="G21" t="s">
        <v>28</v>
      </c>
      <c r="H21" s="2">
        <v>17.260048584860598</v>
      </c>
      <c r="I21" s="2">
        <v>0.211836675757651</v>
      </c>
      <c r="J21">
        <v>16.418372725912299</v>
      </c>
      <c r="K21" s="2">
        <v>0.12193956674043401</v>
      </c>
    </row>
    <row r="22" spans="2:14">
      <c r="B22" t="s">
        <v>54</v>
      </c>
      <c r="C22" t="s">
        <v>17</v>
      </c>
      <c r="D22" t="s">
        <v>10</v>
      </c>
      <c r="E22">
        <v>1</v>
      </c>
      <c r="F22" t="s">
        <v>24</v>
      </c>
      <c r="G22" t="s">
        <v>28</v>
      </c>
      <c r="H22" s="2">
        <v>16.873382005771699</v>
      </c>
      <c r="I22" s="2">
        <v>0.131568173810509</v>
      </c>
      <c r="J22" s="2">
        <v>14.5803041397341</v>
      </c>
      <c r="K22" s="2">
        <v>2.75544332443146E-2</v>
      </c>
    </row>
    <row r="23" spans="2:14">
      <c r="B23" t="s">
        <v>55</v>
      </c>
      <c r="C23" t="s">
        <v>17</v>
      </c>
      <c r="D23" t="s">
        <v>10</v>
      </c>
      <c r="E23">
        <v>6</v>
      </c>
      <c r="F23" t="s">
        <v>24</v>
      </c>
      <c r="G23" t="s">
        <v>33</v>
      </c>
      <c r="H23" s="2">
        <v>16.520411915170701</v>
      </c>
      <c r="I23" s="2">
        <v>0.106468485411247</v>
      </c>
      <c r="J23" s="3">
        <v>19.309023935159399</v>
      </c>
      <c r="K23" s="2">
        <v>0.99938601662791804</v>
      </c>
    </row>
    <row r="24" spans="2:14">
      <c r="B24" t="s">
        <v>57</v>
      </c>
      <c r="C24" t="s">
        <v>17</v>
      </c>
      <c r="D24" t="s">
        <v>13</v>
      </c>
      <c r="E24">
        <v>9</v>
      </c>
      <c r="F24" t="s">
        <v>24</v>
      </c>
      <c r="G24" t="s">
        <v>28</v>
      </c>
      <c r="H24" s="2">
        <v>17.312999136371801</v>
      </c>
      <c r="I24" s="2">
        <v>0.173536061056108</v>
      </c>
      <c r="J24" s="2">
        <v>16.035852834283499</v>
      </c>
      <c r="K24" s="2">
        <v>9.24017044294628E-2</v>
      </c>
    </row>
    <row r="25" spans="2:14">
      <c r="B25" t="s">
        <v>58</v>
      </c>
      <c r="C25" t="s">
        <v>15</v>
      </c>
      <c r="D25" t="s">
        <v>13</v>
      </c>
      <c r="E25">
        <v>5</v>
      </c>
      <c r="F25" t="s">
        <v>33</v>
      </c>
      <c r="G25" t="s">
        <v>33</v>
      </c>
    </row>
    <row r="26" spans="2:14">
      <c r="B26" t="s">
        <v>59</v>
      </c>
      <c r="C26" t="s">
        <v>17</v>
      </c>
      <c r="D26" t="s">
        <v>13</v>
      </c>
      <c r="E26">
        <v>5</v>
      </c>
      <c r="F26" t="s">
        <v>33</v>
      </c>
      <c r="G26" t="s">
        <v>28</v>
      </c>
      <c r="H26" s="2">
        <v>17.253011725505701</v>
      </c>
      <c r="I26" s="2">
        <v>0.18866984614451801</v>
      </c>
      <c r="J26" s="2">
        <v>12.5281095982688</v>
      </c>
      <c r="K26" s="2">
        <v>3.9287024889435099E-3</v>
      </c>
      <c r="L26" t="s">
        <v>60</v>
      </c>
    </row>
    <row r="27" spans="2:14">
      <c r="B27" t="s">
        <v>62</v>
      </c>
      <c r="C27" t="s">
        <v>15</v>
      </c>
      <c r="D27" t="s">
        <v>5</v>
      </c>
      <c r="E27">
        <v>3</v>
      </c>
      <c r="F27" t="s">
        <v>33</v>
      </c>
      <c r="G27" t="s">
        <v>33</v>
      </c>
    </row>
    <row r="28" spans="2:14">
      <c r="B28" t="s">
        <v>63</v>
      </c>
      <c r="C28" t="s">
        <v>15</v>
      </c>
      <c r="D28" t="s">
        <v>13</v>
      </c>
      <c r="E28">
        <v>4</v>
      </c>
      <c r="F28" t="s">
        <v>33</v>
      </c>
      <c r="G28" t="s">
        <v>33</v>
      </c>
    </row>
    <row r="29" spans="2:14">
      <c r="B29" t="s">
        <v>65</v>
      </c>
      <c r="C29" t="s">
        <v>15</v>
      </c>
      <c r="D29" t="s">
        <v>13</v>
      </c>
      <c r="E29">
        <v>4</v>
      </c>
      <c r="F29" t="s">
        <v>33</v>
      </c>
      <c r="G29" t="s">
        <v>33</v>
      </c>
    </row>
    <row r="30" spans="2:14">
      <c r="B30" t="s">
        <v>66</v>
      </c>
      <c r="C30" t="s">
        <v>17</v>
      </c>
      <c r="D30" t="s">
        <v>10</v>
      </c>
      <c r="E30">
        <v>5</v>
      </c>
      <c r="F30" t="s">
        <v>33</v>
      </c>
      <c r="G30" t="s">
        <v>28</v>
      </c>
      <c r="H30" s="2">
        <v>16.494053804100101</v>
      </c>
      <c r="I30" s="2">
        <v>0.16541740112386699</v>
      </c>
      <c r="J30" s="2">
        <v>15.2708593745763</v>
      </c>
      <c r="K30" s="2">
        <v>0.114921094168058</v>
      </c>
    </row>
    <row r="31" spans="2:14">
      <c r="B31" t="s">
        <v>67</v>
      </c>
      <c r="C31" t="s">
        <v>15</v>
      </c>
      <c r="D31" t="s">
        <v>13</v>
      </c>
      <c r="E31">
        <v>4</v>
      </c>
      <c r="F31" t="s">
        <v>33</v>
      </c>
      <c r="G31" t="s">
        <v>33</v>
      </c>
    </row>
    <row r="32" spans="2:14">
      <c r="B32" t="s">
        <v>68</v>
      </c>
      <c r="C32" t="s">
        <v>15</v>
      </c>
      <c r="D32" t="s">
        <v>13</v>
      </c>
      <c r="E32">
        <v>5</v>
      </c>
      <c r="F32" t="s">
        <v>33</v>
      </c>
      <c r="G32" t="s">
        <v>33</v>
      </c>
    </row>
    <row r="33" spans="2:18">
      <c r="B33" t="s">
        <v>69</v>
      </c>
      <c r="C33" t="s">
        <v>15</v>
      </c>
      <c r="D33" t="s">
        <v>5</v>
      </c>
      <c r="E33">
        <v>2</v>
      </c>
      <c r="F33" t="s">
        <v>33</v>
      </c>
      <c r="G33" t="s">
        <v>28</v>
      </c>
    </row>
    <row r="34" spans="2:18">
      <c r="B34" t="s">
        <v>70</v>
      </c>
      <c r="C34" t="s">
        <v>17</v>
      </c>
      <c r="D34" t="s">
        <v>5</v>
      </c>
      <c r="E34">
        <v>3</v>
      </c>
      <c r="F34" t="s">
        <v>33</v>
      </c>
      <c r="G34" t="s">
        <v>28</v>
      </c>
      <c r="H34" s="2">
        <v>16.728741062948099</v>
      </c>
      <c r="I34" s="2">
        <v>0.30621957044935599</v>
      </c>
      <c r="J34" s="2">
        <v>15.864360765731099</v>
      </c>
      <c r="K34" s="2">
        <v>0.10585588784115001</v>
      </c>
    </row>
    <row r="35" spans="2:18">
      <c r="B35" t="s">
        <v>71</v>
      </c>
      <c r="C35" t="s">
        <v>15</v>
      </c>
      <c r="D35" t="s">
        <v>5</v>
      </c>
      <c r="E35">
        <v>1</v>
      </c>
      <c r="F35" t="s">
        <v>33</v>
      </c>
      <c r="G35" t="s">
        <v>28</v>
      </c>
      <c r="H35" s="2"/>
      <c r="I35" s="2"/>
    </row>
    <row r="36" spans="2:18">
      <c r="B36" t="s">
        <v>72</v>
      </c>
      <c r="C36" t="s">
        <v>17</v>
      </c>
      <c r="D36" t="s">
        <v>13</v>
      </c>
      <c r="E36">
        <v>7</v>
      </c>
      <c r="F36" t="s">
        <v>33</v>
      </c>
      <c r="G36" t="s">
        <v>28</v>
      </c>
      <c r="H36">
        <v>17.447759248615</v>
      </c>
      <c r="I36">
        <v>0.12794752522785599</v>
      </c>
      <c r="J36" s="2">
        <v>14.4643218899845</v>
      </c>
      <c r="K36" s="2">
        <v>1.90374891008449E-2</v>
      </c>
    </row>
    <row r="37" spans="2:18">
      <c r="B37" t="s">
        <v>74</v>
      </c>
      <c r="C37" t="s">
        <v>15</v>
      </c>
      <c r="D37" t="s">
        <v>10</v>
      </c>
      <c r="E37">
        <v>1</v>
      </c>
      <c r="F37" t="s">
        <v>75</v>
      </c>
      <c r="G37" t="s">
        <v>33</v>
      </c>
    </row>
    <row r="38" spans="2:18">
      <c r="B38" t="s">
        <v>76</v>
      </c>
      <c r="C38" t="s">
        <v>15</v>
      </c>
      <c r="D38" t="s">
        <v>77</v>
      </c>
      <c r="E38">
        <v>2</v>
      </c>
      <c r="F38" t="s">
        <v>78</v>
      </c>
      <c r="G38" t="s">
        <v>33</v>
      </c>
    </row>
    <row r="39" spans="2:18">
      <c r="B39" t="s">
        <v>79</v>
      </c>
      <c r="C39" t="s">
        <v>17</v>
      </c>
      <c r="D39" t="s">
        <v>77</v>
      </c>
      <c r="E39" t="s">
        <v>80</v>
      </c>
      <c r="F39" t="s">
        <v>33</v>
      </c>
      <c r="G39" t="s">
        <v>28</v>
      </c>
      <c r="H39" s="2">
        <v>16.398090109969701</v>
      </c>
      <c r="I39" s="2">
        <v>0.27342858461375202</v>
      </c>
      <c r="J39" s="2">
        <v>12.8809052666601</v>
      </c>
      <c r="K39" s="2">
        <v>8.0749726079742904E-3</v>
      </c>
    </row>
    <row r="40" spans="2:18">
      <c r="B40" t="s">
        <v>81</v>
      </c>
      <c r="C40" t="s">
        <v>17</v>
      </c>
      <c r="D40" t="s">
        <v>82</v>
      </c>
      <c r="E40" t="s">
        <v>23</v>
      </c>
      <c r="F40" t="s">
        <v>33</v>
      </c>
      <c r="G40" t="s">
        <v>28</v>
      </c>
      <c r="H40" s="2">
        <v>17.0475595309229</v>
      </c>
      <c r="I40" s="2">
        <v>0.27703703611987801</v>
      </c>
      <c r="J40" s="2">
        <v>12.618347627277</v>
      </c>
      <c r="K40" s="2">
        <v>5.0136290153354598E-3</v>
      </c>
    </row>
    <row r="42" spans="2:18">
      <c r="P42" s="2"/>
    </row>
    <row r="44" spans="2:18">
      <c r="L44" t="s">
        <v>84</v>
      </c>
      <c r="M44">
        <f>AVERAGE(H5:H40)</f>
        <v>17.036308005771165</v>
      </c>
    </row>
    <row r="45" spans="2:18">
      <c r="L45" t="s">
        <v>85</v>
      </c>
      <c r="M45">
        <f>AVERAGE(I5:I40)</f>
        <v>0.19051622099168636</v>
      </c>
    </row>
    <row r="46" spans="2:18">
      <c r="P46" s="2"/>
      <c r="R46" t="s">
        <v>98</v>
      </c>
    </row>
    <row r="47" spans="2:18">
      <c r="L47" t="s">
        <v>86</v>
      </c>
      <c r="M47">
        <v>17.05</v>
      </c>
    </row>
    <row r="48" spans="2:18">
      <c r="L48" t="s">
        <v>87</v>
      </c>
      <c r="M48">
        <v>0.05</v>
      </c>
    </row>
    <row r="50" spans="2:16">
      <c r="P50" s="2"/>
    </row>
    <row r="51" spans="2:16">
      <c r="B51" t="s">
        <v>91</v>
      </c>
    </row>
    <row r="52" spans="2:16">
      <c r="B52" t="s">
        <v>88</v>
      </c>
      <c r="C52" t="s">
        <v>89</v>
      </c>
      <c r="D52" t="s">
        <v>90</v>
      </c>
      <c r="E52" t="s">
        <v>93</v>
      </c>
      <c r="P52" s="2"/>
    </row>
    <row r="53" spans="2:16" ht="16.8">
      <c r="B53">
        <f>SUM(60444.900915, - 60441.5287)</f>
        <v>3.3722149999957765</v>
      </c>
      <c r="C53" s="4">
        <v>483.72205477782802</v>
      </c>
      <c r="D53" s="4">
        <v>40.219863725110997</v>
      </c>
      <c r="E53" t="s">
        <v>94</v>
      </c>
    </row>
    <row r="54" spans="2:16" ht="16.8">
      <c r="B54">
        <f>SUM(60448.897009, - 60441.5287)</f>
        <v>7.3683089999976801</v>
      </c>
      <c r="C54">
        <v>273.30709726190997</v>
      </c>
      <c r="D54" s="4">
        <v>30.694120054053901</v>
      </c>
      <c r="E54" t="s">
        <v>94</v>
      </c>
      <c r="H54" s="6"/>
    </row>
    <row r="55" spans="2:16" ht="16.8">
      <c r="B55">
        <f>SUM(60452.899613,-60441.5287)</f>
        <v>11.370912999998836</v>
      </c>
      <c r="C55" s="4">
        <v>388.739674143287</v>
      </c>
      <c r="D55" s="4">
        <v>33.0825120010484</v>
      </c>
      <c r="E55" t="s">
        <v>94</v>
      </c>
      <c r="P55" s="2"/>
    </row>
    <row r="56" spans="2:16" ht="16.8">
      <c r="B56" s="5">
        <f>SUM(60456.900647,-60441.5287)</f>
        <v>15.371946999999636</v>
      </c>
      <c r="C56" s="4">
        <v>786.423079010013</v>
      </c>
      <c r="D56" s="4">
        <v>83.236849262055202</v>
      </c>
      <c r="E56" t="s">
        <v>94</v>
      </c>
      <c r="P56" s="2"/>
    </row>
    <row r="57" spans="2:16" ht="16.8">
      <c r="B57">
        <f>SUM(60461.902427,-60441.5287)</f>
        <v>20.373726999998325</v>
      </c>
      <c r="C57" s="4">
        <v>455.25601620940802</v>
      </c>
      <c r="D57" s="4">
        <v>44.384398937393001</v>
      </c>
      <c r="E57" t="s">
        <v>94</v>
      </c>
    </row>
    <row r="59" spans="2:16">
      <c r="B59" t="s">
        <v>92</v>
      </c>
    </row>
    <row r="60" spans="2:16">
      <c r="B60" t="s">
        <v>95</v>
      </c>
      <c r="C60" t="s">
        <v>96</v>
      </c>
      <c r="D60" t="s">
        <v>90</v>
      </c>
      <c r="E60" t="s">
        <v>93</v>
      </c>
    </row>
    <row r="61" spans="2:16" ht="16.8">
      <c r="B61">
        <f>SUM(60449.027574,-60440.1265)</f>
        <v>8.9010740000012447</v>
      </c>
      <c r="C61" s="4">
        <v>2311.4172182454499</v>
      </c>
      <c r="D61">
        <v>58.658297916151398</v>
      </c>
      <c r="E61" t="s">
        <v>97</v>
      </c>
    </row>
    <row r="62" spans="2:16" ht="16.8">
      <c r="B62">
        <f>SUM(60449.042429,-60440.1265)</f>
        <v>8.9159290000025067</v>
      </c>
      <c r="C62" s="4">
        <v>19.0717447628498</v>
      </c>
      <c r="D62" s="4">
        <v>17.5542922614224</v>
      </c>
      <c r="E62" t="s">
        <v>94</v>
      </c>
    </row>
    <row r="63" spans="2:16" ht="16.8">
      <c r="B63">
        <f>SUM(60461.963475,-60440.1265)</f>
        <v>21.836974999998347</v>
      </c>
      <c r="C63" s="4">
        <v>1652.9938737273001</v>
      </c>
      <c r="D63" s="4">
        <v>28.982813479314</v>
      </c>
      <c r="E63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Ranvir Narang</dc:creator>
  <cp:lastModifiedBy>NARANG, RANVIR (UG)</cp:lastModifiedBy>
  <dcterms:created xsi:type="dcterms:W3CDTF">2024-07-22T13:39:00Z</dcterms:created>
  <dcterms:modified xsi:type="dcterms:W3CDTF">2024-09-11T12:11:08Z</dcterms:modified>
</cp:coreProperties>
</file>