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udrive.uw.edu\udrive\anandrao\Desktop\PUBPOL 528\Assignment -3\"/>
    </mc:Choice>
  </mc:AlternateContent>
  <xr:revisionPtr revIDLastSave="0" documentId="13_ncr:1_{602F0330-F369-4028-B6FC-E3C903BC6DF4}" xr6:coauthVersionLast="36" xr6:coauthVersionMax="36" xr10:uidLastSave="{00000000-0000-0000-0000-000000000000}"/>
  <bookViews>
    <workbookView xWindow="0" yWindow="0" windowWidth="19770" windowHeight="10035" activeTab="1" xr2:uid="{37FF5298-92F0-40F5-80EE-173FAAFFC4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4" i="1"/>
  <c r="M13" i="1"/>
  <c r="M4" i="1"/>
  <c r="M6" i="1"/>
  <c r="M11" i="1"/>
  <c r="L11" i="1"/>
  <c r="N5" i="1"/>
  <c r="N6" i="1"/>
  <c r="N7" i="1"/>
  <c r="N8" i="1"/>
  <c r="N4" i="1"/>
  <c r="M5" i="1"/>
  <c r="M7" i="1"/>
  <c r="M8" i="1"/>
  <c r="M9" i="1"/>
  <c r="K9" i="1"/>
  <c r="K8" i="1"/>
  <c r="K7" i="1"/>
  <c r="K6" i="1"/>
  <c r="K5" i="1"/>
  <c r="K4" i="1"/>
  <c r="R14" i="1"/>
  <c r="R11" i="1"/>
  <c r="P11" i="1"/>
  <c r="O11" i="1"/>
  <c r="L5" i="1"/>
  <c r="L6" i="1"/>
  <c r="L7" i="1"/>
  <c r="L8" i="1"/>
  <c r="L9" i="1"/>
  <c r="P5" i="1"/>
  <c r="P6" i="1"/>
  <c r="P7" i="1"/>
  <c r="P8" i="1"/>
  <c r="P9" i="1"/>
  <c r="P4" i="1"/>
  <c r="O9" i="1"/>
  <c r="O5" i="1"/>
  <c r="O6" i="1"/>
  <c r="O7" i="1"/>
  <c r="O8" i="1"/>
  <c r="O4" i="1"/>
  <c r="H5" i="1"/>
  <c r="H6" i="1"/>
  <c r="H7" i="1"/>
  <c r="H8" i="1"/>
  <c r="H9" i="1"/>
  <c r="H4" i="1"/>
  <c r="G5" i="1"/>
  <c r="G6" i="1"/>
  <c r="G7" i="1"/>
  <c r="G8" i="1"/>
  <c r="G9" i="1"/>
  <c r="G4" i="1"/>
  <c r="D12" i="1"/>
  <c r="C12" i="1"/>
  <c r="D11" i="1" l="1"/>
  <c r="C11" i="1"/>
</calcChain>
</file>

<file path=xl/sharedStrings.xml><?xml version="1.0" encoding="utf-8"?>
<sst xmlns="http://schemas.openxmlformats.org/spreadsheetml/2006/main" count="26" uniqueCount="26">
  <si>
    <t>Calories (in hundreds)</t>
  </si>
  <si>
    <t>Sleep (minutes)</t>
  </si>
  <si>
    <t>Week 1</t>
  </si>
  <si>
    <t>Week 2</t>
  </si>
  <si>
    <t>Week 3</t>
  </si>
  <si>
    <t>Week 4</t>
  </si>
  <si>
    <t>Week 5</t>
  </si>
  <si>
    <t>Week 6</t>
  </si>
  <si>
    <t xml:space="preserve">Sum </t>
  </si>
  <si>
    <t xml:space="preserve">Mean </t>
  </si>
  <si>
    <t>X-bar</t>
  </si>
  <si>
    <t>Y-bar</t>
  </si>
  <si>
    <t>xi-xbar</t>
  </si>
  <si>
    <t>yi-ybar</t>
  </si>
  <si>
    <t>Std dev x</t>
  </si>
  <si>
    <t>Std dev y</t>
  </si>
  <si>
    <t>yhat</t>
  </si>
  <si>
    <t>(yi-ybar)^2   (TSS)</t>
  </si>
  <si>
    <t>(Yhat - ybar)^2 (ESS)</t>
  </si>
  <si>
    <t>(Yi - Yhat)^2</t>
  </si>
  <si>
    <t>product (numerator)</t>
  </si>
  <si>
    <t>xi-xbar squared (denominator)</t>
  </si>
  <si>
    <t xml:space="preserve">Beta 1 </t>
  </si>
  <si>
    <t>Beta 0</t>
  </si>
  <si>
    <t>R square</t>
  </si>
  <si>
    <t xml:space="preserve">RSS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</si>
</sst>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E5CE-F910-47CE-938B-7B6100304881}">
  <dimension ref="B3:R43"/>
  <sheetViews>
    <sheetView topLeftCell="G1" workbookViewId="0">
      <selection activeCell="L19" sqref="L19"/>
    </sheetView>
  </sheetViews>
  <sheetFormatPr defaultRowHeight="15" x14ac:dyDescent="0.25"/>
  <cols>
    <col min="3" max="3" width="16.5703125" customWidth="1"/>
    <col min="4" max="4" width="18.140625" customWidth="1"/>
    <col min="12" max="12" width="16.85546875" customWidth="1"/>
  </cols>
  <sheetData>
    <row r="3" spans="2:18" ht="60" x14ac:dyDescent="0.25">
      <c r="C3" t="s">
        <v>0</v>
      </c>
      <c r="D3" t="s">
        <v>1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s="1" t="s">
        <v>18</v>
      </c>
      <c r="N3" s="1" t="s">
        <v>19</v>
      </c>
      <c r="O3" s="1" t="s">
        <v>20</v>
      </c>
      <c r="P3" s="1" t="s">
        <v>21</v>
      </c>
    </row>
    <row r="4" spans="2:18" x14ac:dyDescent="0.25">
      <c r="B4" t="s">
        <v>2</v>
      </c>
      <c r="C4">
        <v>1.5</v>
      </c>
      <c r="D4">
        <v>340</v>
      </c>
      <c r="E4">
        <v>3</v>
      </c>
      <c r="F4">
        <v>400</v>
      </c>
      <c r="G4">
        <f>C4-E4</f>
        <v>-1.5</v>
      </c>
      <c r="H4">
        <f>D4-F4</f>
        <v>-60</v>
      </c>
      <c r="I4">
        <v>1.612452</v>
      </c>
      <c r="J4">
        <v>49.396360000000001</v>
      </c>
      <c r="K4">
        <f>$R11+$R14*C4</f>
        <v>539.42307692307691</v>
      </c>
      <c r="L4">
        <f>H4^2</f>
        <v>3600</v>
      </c>
      <c r="M4">
        <f>(K4-F4)^2</f>
        <v>19438.794378698221</v>
      </c>
      <c r="N4">
        <f>(D4-K4)^2</f>
        <v>39769.563609467448</v>
      </c>
      <c r="O4">
        <f>G4*H4</f>
        <v>90</v>
      </c>
      <c r="P4">
        <f>G4^2</f>
        <v>2.25</v>
      </c>
    </row>
    <row r="5" spans="2:18" x14ac:dyDescent="0.25">
      <c r="B5" t="s">
        <v>3</v>
      </c>
      <c r="C5">
        <v>5</v>
      </c>
      <c r="D5">
        <v>470</v>
      </c>
      <c r="E5">
        <v>3</v>
      </c>
      <c r="F5">
        <v>400</v>
      </c>
      <c r="G5">
        <f t="shared" ref="G5:G9" si="0">C5-E5</f>
        <v>2</v>
      </c>
      <c r="H5">
        <f t="shared" ref="H5:H9" si="1">D5-F5</f>
        <v>70</v>
      </c>
      <c r="I5">
        <v>1.612452</v>
      </c>
      <c r="J5">
        <v>49.396360000000001</v>
      </c>
      <c r="K5">
        <f>$R11+$R14*C5</f>
        <v>1757.6923076923078</v>
      </c>
      <c r="L5">
        <f t="shared" ref="L5:L9" si="2">H5^2</f>
        <v>4900</v>
      </c>
      <c r="M5">
        <f t="shared" ref="M5:M9" si="3">(K5-F5)^2</f>
        <v>1843328.4023668643</v>
      </c>
      <c r="N5">
        <f t="shared" ref="N5:N8" si="4">(D5-K5)^2</f>
        <v>1658151.4792899413</v>
      </c>
      <c r="O5">
        <f t="shared" ref="O5:O9" si="5">G5*H5</f>
        <v>140</v>
      </c>
      <c r="P5">
        <f t="shared" ref="P5:P9" si="6">G5^2</f>
        <v>4</v>
      </c>
    </row>
    <row r="6" spans="2:18" x14ac:dyDescent="0.25">
      <c r="B6" t="s">
        <v>4</v>
      </c>
      <c r="C6">
        <v>3.5</v>
      </c>
      <c r="D6">
        <v>440</v>
      </c>
      <c r="E6">
        <v>3</v>
      </c>
      <c r="F6">
        <v>400</v>
      </c>
      <c r="G6">
        <f t="shared" si="0"/>
        <v>0.5</v>
      </c>
      <c r="H6">
        <f t="shared" si="1"/>
        <v>40</v>
      </c>
      <c r="I6">
        <v>1.612452</v>
      </c>
      <c r="J6">
        <v>49.396360000000001</v>
      </c>
      <c r="K6">
        <f>$R11+$R14*C6</f>
        <v>1235.5769230769233</v>
      </c>
      <c r="L6">
        <f t="shared" si="2"/>
        <v>1600</v>
      </c>
      <c r="M6">
        <f>(K6-F6)^2</f>
        <v>698188.79437869869</v>
      </c>
      <c r="N6">
        <f t="shared" si="4"/>
        <v>632942.64053254481</v>
      </c>
      <c r="O6">
        <f t="shared" si="5"/>
        <v>20</v>
      </c>
      <c r="P6">
        <f t="shared" si="6"/>
        <v>0.25</v>
      </c>
    </row>
    <row r="7" spans="2:18" x14ac:dyDescent="0.25">
      <c r="B7" t="s">
        <v>5</v>
      </c>
      <c r="C7">
        <v>2.5</v>
      </c>
      <c r="D7">
        <v>410</v>
      </c>
      <c r="E7">
        <v>3</v>
      </c>
      <c r="F7">
        <v>400</v>
      </c>
      <c r="G7">
        <f t="shared" si="0"/>
        <v>-0.5</v>
      </c>
      <c r="H7">
        <f t="shared" si="1"/>
        <v>10</v>
      </c>
      <c r="I7">
        <v>1.612452</v>
      </c>
      <c r="J7">
        <v>49.396360000000001</v>
      </c>
      <c r="K7">
        <f>$R11+$R14*C7</f>
        <v>887.5</v>
      </c>
      <c r="L7">
        <f t="shared" si="2"/>
        <v>100</v>
      </c>
      <c r="M7">
        <f t="shared" si="3"/>
        <v>237656.25</v>
      </c>
      <c r="N7">
        <f t="shared" si="4"/>
        <v>228006.25</v>
      </c>
      <c r="O7">
        <f t="shared" si="5"/>
        <v>-5</v>
      </c>
      <c r="P7">
        <f t="shared" si="6"/>
        <v>0.25</v>
      </c>
    </row>
    <row r="8" spans="2:18" x14ac:dyDescent="0.25">
      <c r="B8" t="s">
        <v>6</v>
      </c>
      <c r="C8">
        <v>4.5</v>
      </c>
      <c r="D8">
        <v>360</v>
      </c>
      <c r="E8">
        <v>3</v>
      </c>
      <c r="F8">
        <v>400</v>
      </c>
      <c r="G8">
        <f t="shared" si="0"/>
        <v>1.5</v>
      </c>
      <c r="H8">
        <f t="shared" si="1"/>
        <v>-40</v>
      </c>
      <c r="I8">
        <v>1.612452</v>
      </c>
      <c r="J8">
        <v>49.396360000000001</v>
      </c>
      <c r="K8">
        <f>$R11+$R14*C8</f>
        <v>1583.6538461538462</v>
      </c>
      <c r="L8">
        <f t="shared" si="2"/>
        <v>1600</v>
      </c>
      <c r="M8">
        <f t="shared" si="3"/>
        <v>1401036.4275147929</v>
      </c>
      <c r="N8">
        <f t="shared" si="4"/>
        <v>1497328.7352071006</v>
      </c>
      <c r="O8">
        <f t="shared" si="5"/>
        <v>-60</v>
      </c>
      <c r="P8">
        <f t="shared" si="6"/>
        <v>2.25</v>
      </c>
    </row>
    <row r="9" spans="2:18" x14ac:dyDescent="0.25">
      <c r="B9" t="s">
        <v>7</v>
      </c>
      <c r="C9">
        <v>1</v>
      </c>
      <c r="D9">
        <v>380</v>
      </c>
      <c r="E9">
        <v>3</v>
      </c>
      <c r="F9">
        <v>400</v>
      </c>
      <c r="G9">
        <f t="shared" si="0"/>
        <v>-2</v>
      </c>
      <c r="H9">
        <f t="shared" si="1"/>
        <v>-20</v>
      </c>
      <c r="I9">
        <v>1.612452</v>
      </c>
      <c r="J9">
        <v>49.396360000000001</v>
      </c>
      <c r="K9">
        <f>$R11+$R14*C9</f>
        <v>365.38461538461542</v>
      </c>
      <c r="L9">
        <f t="shared" si="2"/>
        <v>400</v>
      </c>
      <c r="M9">
        <f t="shared" si="3"/>
        <v>1198.2248520710039</v>
      </c>
      <c r="O9">
        <f t="shared" si="5"/>
        <v>40</v>
      </c>
      <c r="P9">
        <f t="shared" si="6"/>
        <v>4</v>
      </c>
    </row>
    <row r="10" spans="2:18" x14ac:dyDescent="0.25">
      <c r="R10" s="2" t="s">
        <v>22</v>
      </c>
    </row>
    <row r="11" spans="2:18" x14ac:dyDescent="0.25">
      <c r="B11" t="s">
        <v>8</v>
      </c>
      <c r="C11">
        <f>SUM(C4:C9)</f>
        <v>18</v>
      </c>
      <c r="D11">
        <f>SUM(D4:D9)</f>
        <v>2400</v>
      </c>
      <c r="L11" s="2">
        <f>SUM(L4:L9)</f>
        <v>12200</v>
      </c>
      <c r="M11" s="2">
        <f>SUM(M4:M9)</f>
        <v>4200846.8934911257</v>
      </c>
      <c r="O11">
        <f>SUM(O4:O9)</f>
        <v>225</v>
      </c>
      <c r="P11">
        <f>SUM(P4:P9)</f>
        <v>13</v>
      </c>
      <c r="R11">
        <f>O11/P11</f>
        <v>17.307692307692307</v>
      </c>
    </row>
    <row r="12" spans="2:18" x14ac:dyDescent="0.25">
      <c r="B12" t="s">
        <v>9</v>
      </c>
      <c r="C12">
        <f>C11/6</f>
        <v>3</v>
      </c>
      <c r="D12">
        <f>D11/6</f>
        <v>400</v>
      </c>
    </row>
    <row r="13" spans="2:18" x14ac:dyDescent="0.25">
      <c r="L13" t="s">
        <v>25</v>
      </c>
      <c r="M13">
        <f>L11-M11</f>
        <v>-4188646.8934911257</v>
      </c>
      <c r="R13" s="2" t="s">
        <v>23</v>
      </c>
    </row>
    <row r="14" spans="2:18" x14ac:dyDescent="0.25">
      <c r="L14" s="2" t="s">
        <v>24</v>
      </c>
      <c r="M14" s="2">
        <f>M11/L11</f>
        <v>344.3317125812398</v>
      </c>
      <c r="R14">
        <f>D12-R11*C12</f>
        <v>348.07692307692309</v>
      </c>
    </row>
    <row r="43" spans="3:3" x14ac:dyDescent="0.25">
      <c r="C4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EFDF-9BAB-41A3-83A8-992FE33AF5A8}">
  <dimension ref="A1"/>
  <sheetViews>
    <sheetView tabSelected="1" workbookViewId="0">
      <selection activeCell="I9" sqref="I9"/>
    </sheetView>
  </sheetViews>
  <sheetFormatPr defaultRowHeight="15" x14ac:dyDescent="0.25"/>
  <cols>
    <col min="6" max="6" width="15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Rao</dc:creator>
  <cp:lastModifiedBy>Anand Rao</cp:lastModifiedBy>
  <dcterms:created xsi:type="dcterms:W3CDTF">2021-04-27T04:01:32Z</dcterms:created>
  <dcterms:modified xsi:type="dcterms:W3CDTF">2021-04-27T05:58:11Z</dcterms:modified>
</cp:coreProperties>
</file>