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4" firstSheet="0" activeTab="2"/>
  </bookViews>
  <sheets>
    <sheet name="Keystone - Haswell" sheetId="1" state="visible" r:id="rId2"/>
    <sheet name="Grayskull - Haswell-EP" sheetId="2" state="visible" r:id="rId3"/>
    <sheet name="Headgasket - Sandy Bridge-EP" sheetId="3" state="visible" r:id="rId4"/>
    <sheet name="notes" sheetId="4" state="visible" r:id="rId5"/>
    <sheet name="scratch" sheetId="5" state="visible" r:id="rId6"/>
  </sheets>
  <definedNames>
    <definedName function="false" hidden="false" localSheetId="1" name="_xlnm.Print_Area" vbProcedure="false">'Grayskull - Haswell-EP'!$I$1:$J$9,'Grayskull - Haswell-EP'!$N$1:$N$9</definedName>
    <definedName function="false" hidden="false" localSheetId="0" name="_xlnm._FilterDatabase" vbProcedure="false">'Keystone - Haswell'!$A$1:$T$135</definedName>
    <definedName function="false" hidden="false" localSheetId="0" name="_xlnm._FilterDatabase_0" vbProcedure="false">'Keystone - Haswell'!$A$1:$T$126</definedName>
    <definedName function="false" hidden="false" localSheetId="0" name="_xlnm._FilterDatabase_0_0" vbProcedure="false">'Keystone - Haswell'!$A$1:$T$135</definedName>
    <definedName function="false" hidden="false" localSheetId="1" name="_xlnm.Print_Area" vbProcedure="false">'Grayskull - Haswell-EP'!$A$1:$A$9,'Grayskull - Haswell-EP'!$I$1:$J$9,'Grayskull - Haswell-EP'!$N$1:$N$9</definedName>
    <definedName function="false" hidden="false" localSheetId="1" name="_xlnm.Print_Area_0" vbProcedure="false">'Grayskull - Haswell-EP'!$I$1:$J$9,'Grayskull - Haswell-EP'!$N$1:$N$9</definedName>
    <definedName function="false" hidden="false" localSheetId="1" name="_xlnm.Print_Area_0_0" vbProcedure="false">'Grayskull - Haswell-EP'!$A$1:$A$9,'Grayskull - Haswell-EP'!$I$1:$J$9,'Grayskull - Haswell-EP'!$N$1:$N$9</definedName>
    <definedName function="false" hidden="false" localSheetId="1" name="_xlnm.Print_Area_0_0_0" vbProcedure="false">'Headgasket - Sandy Bridge-EP'!$A$1:$A$9,'Grayskull - Haswell-EP'!$I$1:$J$9,'Grayskull - Haswell-EP'!$N$1:$N$9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<sst xmlns="http://schemas.openxmlformats.org/spreadsheetml/2006/main" count="1272" uniqueCount="115">
  <si>
    <t>application</t>
  </si>
  <si>
    <t>PAPI_L3_TCM</t>
  </si>
  <si>
    <t>PAPI_TOT_INS</t>
  </si>
  <si>
    <t>PAPI_LST_INS</t>
  </si>
  <si>
    <t>PAPI_BR_INS</t>
  </si>
  <si>
    <t>rapl:::PACKAGE_ENERGY:PACKAGE0</t>
  </si>
  <si>
    <t>rapl:::PP0_ENERGY:PACKAGE0</t>
  </si>
  <si>
    <t>ElapsedUsecs</t>
  </si>
  <si>
    <t>threads</t>
  </si>
  <si>
    <t>time (s)</t>
  </si>
  <si>
    <t>package energy (joules)</t>
  </si>
  <si>
    <t>pp0 energy (joules)</t>
  </si>
  <si>
    <t>uncore energy (joules)</t>
  </si>
  <si>
    <t>package power (W)</t>
  </si>
  <si>
    <t>pp0 power (W)</t>
  </si>
  <si>
    <t>uncore power (W)</t>
  </si>
  <si>
    <t>time speedup</t>
  </si>
  <si>
    <t>package energy speedup</t>
  </si>
  <si>
    <t>pp0 energy speedup</t>
  </si>
  <si>
    <t>uncore energy speedup</t>
  </si>
  <si>
    <t>package energy efficiency</t>
  </si>
  <si>
    <t>pp0 energy efficiency</t>
  </si>
  <si>
    <t>Time efficiency</t>
  </si>
  <si>
    <t>modeled energy speedup without gating, package</t>
  </si>
  <si>
    <t>modeled energy speedup without gating, pp0</t>
  </si>
  <si>
    <t>percent error without gating, package</t>
  </si>
  <si>
    <t>percent error without gating, pp0</t>
  </si>
  <si>
    <t>predicted energy efficiency without gating, package</t>
  </si>
  <si>
    <t>predicted energy efficiency without gating, pp0</t>
  </si>
  <si>
    <t>modeled p for package</t>
  </si>
  <si>
    <t>rate of p for package</t>
  </si>
  <si>
    <t>modeled p for pp0</t>
  </si>
  <si>
    <t>rate of p for pp0</t>
  </si>
  <si>
    <t>package static energy</t>
  </si>
  <si>
    <t>pp0 static energy</t>
  </si>
  <si>
    <t>uncore static energy</t>
  </si>
  <si>
    <t>package static power</t>
  </si>
  <si>
    <t>pp0 static power</t>
  </si>
  <si>
    <t>uncore static power</t>
  </si>
  <si>
    <t>package dynamic power</t>
  </si>
  <si>
    <t>pp0 dynamic power</t>
  </si>
  <si>
    <t>uncore dynamic power</t>
  </si>
  <si>
    <t>package dynamic power per thread</t>
  </si>
  <si>
    <t>pp0 dynamic power per thread</t>
  </si>
  <si>
    <t>uncore dynamic power per thread</t>
  </si>
  <si>
    <t>bytes per op</t>
  </si>
  <si>
    <t>compute</t>
  </si>
  <si>
    <t>HPCCG.x</t>
  </si>
  <si>
    <t>miniFE.x</t>
  </si>
  <si>
    <t>lulesh2.0</t>
  </si>
  <si>
    <t>graph500.x</t>
  </si>
  <si>
    <t>bt.A</t>
  </si>
  <si>
    <t>cg.A</t>
  </si>
  <si>
    <t>dc.A</t>
  </si>
  <si>
    <t>ep.A</t>
  </si>
  <si>
    <t>ft.A</t>
  </si>
  <si>
    <t>is.A</t>
  </si>
  <si>
    <t>lu.A</t>
  </si>
  <si>
    <t>mg.A</t>
  </si>
  <si>
    <t>sp.A</t>
  </si>
  <si>
    <t>ua.A</t>
  </si>
  <si>
    <t>avg package power</t>
  </si>
  <si>
    <t>avg pp0 power</t>
  </si>
  <si>
    <t>idle</t>
  </si>
  <si>
    <t>Cpulatency=0</t>
  </si>
  <si>
    <t>ie poll</t>
  </si>
  <si>
    <t>perf stat</t>
  </si>
  <si>
    <t>sleeping for 10 seconds and measuring elapsed joules with perf</t>
  </si>
  <si>
    <t>pkg power</t>
  </si>
  <si>
    <t>pp0 power</t>
  </si>
  <si>
    <t>rapl:::DRAM_ENERGY:PACKAGE0</t>
  </si>
  <si>
    <t>ratio of dram energy unit to package energy unit</t>
  </si>
  <si>
    <t>dram energy (joules)</t>
  </si>
  <si>
    <t>dram power (W)</t>
  </si>
  <si>
    <t>dram energy speedup</t>
  </si>
  <si>
    <t>[</t>
  </si>
  <si>
    <t>PAPI_LD_INS</t>
  </si>
  <si>
    <t>PAPI_SR_INS</t>
  </si>
  <si>
    <t>rapl:::PACKAGE_ENERGY:PACKAGE1</t>
  </si>
  <si>
    <t>rapl:::DRAM_ENERGY:PACKAGE1</t>
  </si>
  <si>
    <t>Total package energy (joules)</t>
  </si>
  <si>
    <t>Total dram energy (joules)</t>
  </si>
  <si>
    <t>Total package power (W)</t>
  </si>
  <si>
    <t>Total dram power (W)</t>
  </si>
  <si>
    <t>Total power (W)</t>
  </si>
  <si>
    <t>Total package energy speedup</t>
  </si>
  <si>
    <t>Total dram energy speedup</t>
  </si>
  <si>
    <t>total energy speedup</t>
  </si>
  <si>
    <t>static energy per core, package</t>
  </si>
  <si>
    <t>dynamic energy, package</t>
  </si>
  <si>
    <t>modeled E_s w/o gating, package</t>
  </si>
  <si>
    <t>static energy per core, total</t>
  </si>
  <si>
    <t>dynamic energy, total</t>
  </si>
  <si>
    <t>total energy efficiency</t>
  </si>
  <si>
    <t>modeled E_s w/o gating, total</t>
  </si>
  <si>
    <t>percent error without gating, total</t>
  </si>
  <si>
    <t>avg total power</t>
  </si>
  <si>
    <t>this means that the cores never go into an idle mode, always polling for more work to do. This is the LEAST energy-efficient mode.</t>
  </si>
  <si>
    <t>Pcm-power</t>
  </si>
  <si>
    <t>Pcm-power is run without any other applications running to get an estimate of “idle” power consumption.</t>
  </si>
  <si>
    <t>socket1 power</t>
  </si>
  <si>
    <t>socket2 power</t>
  </si>
  <si>
    <t>total socket power</t>
  </si>
  <si>
    <t>Dram1 power</t>
  </si>
  <si>
    <t>dram2 power</t>
  </si>
  <si>
    <t>total dram power</t>
  </si>
  <si>
    <t>total system power</t>
  </si>
  <si>
    <t>Haswell-EP DRAM energy unit is 15.3uJ, see Intel Xeon Processor E5-1600 / 2400 / 2600 / 4600 v3 Product Families Datasheet – Volume 2, section 5.3.2</t>
  </si>
  <si>
    <t>grayskull</t>
  </si>
  <si>
    <t>keystone</t>
  </si>
  <si>
    <t>Compute microkernel</t>
  </si>
  <si>
    <t>hpccg</t>
  </si>
  <si>
    <t>cg</t>
  </si>
  <si>
    <t>graph500</t>
  </si>
  <si>
    <t>Lulesh2.0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</si>
</sst>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Bridge-EP'!$AH$1:$AH$1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Bridge-EP'!$AH$2:$AH$25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Bridge-EP'!$AI$1:$AI$1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Bridge-EP'!$AI$2:$AI$25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Bridge-EP'!$AJ$1:$AJ$1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Bridge-EP'!$AJ$2:$AJ$25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7250743"/>
        <c:axId val="77851625"/>
      </c:lineChart>
      <c:catAx>
        <c:axId val="37250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851625"/>
        <c:crosses val="autoZero"/>
        <c:auto val="1"/>
        <c:lblAlgn val="ctr"/>
        <c:lblOffset val="100"/>
      </c:catAx>
      <c:valAx>
        <c:axId val="77851625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2507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Bridge-EP'!$AH$26:$AH$26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Bridge-EP'!$AH$27:$AH$50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Bridge-EP'!$AI$26:$AI$26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Bridge-EP'!$AI$27:$AI$50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Bridge-EP'!$AJ$26:$AJ$26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Bridge-EP'!$AJ$27:$AJ$50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9171518"/>
        <c:axId val="86060752"/>
      </c:lineChart>
      <c:catAx>
        <c:axId val="39171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060752"/>
        <c:crosses val="autoZero"/>
        <c:auto val="1"/>
        <c:lblAlgn val="ctr"/>
        <c:lblOffset val="100"/>
      </c:catAx>
      <c:valAx>
        <c:axId val="8606075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17151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Bridge-EP'!$AH$101:$AH$101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Bridge-EP'!$AH$102:$AH$125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Bridge-EP'!$AI$101:$AI$101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Bridge-EP'!$AI$102:$AI$125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Bridge-EP'!$AJ$101:$AJ$101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Bridge-EP'!$AJ$102:$AJ$125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4720498"/>
        <c:axId val="26177292"/>
      </c:lineChart>
      <c:catAx>
        <c:axId val="34720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177292"/>
        <c:crosses val="autoZero"/>
        <c:auto val="1"/>
        <c:lblAlgn val="ctr"/>
        <c:lblOffset val="100"/>
      </c:catAx>
      <c:valAx>
        <c:axId val="2617729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72049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scratch!$A$132:$A$132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scratch!$A$133:$A$140</c:f>
              <c:numCache>
                <c:formatCode>General</c:formatCode>
                <c:ptCount val="8"/>
                <c:pt idx="0">
                  <c:v/>
                </c:pt>
                <c:pt idx="1">
                  <c:v>0.146803247534732</c:v>
                </c:pt>
                <c:pt idx="2">
                  <c:v>0.0780645708517313</c:v>
                </c:pt>
                <c:pt idx="3">
                  <c:v>0.0619148167313816</c:v>
                </c:pt>
                <c:pt idx="4">
                  <c:v>0.100658657108139</c:v>
                </c:pt>
                <c:pt idx="5">
                  <c:v>0.102653830193526</c:v>
                </c:pt>
                <c:pt idx="6">
                  <c:v>0.103568579618574</c:v>
                </c:pt>
                <c:pt idx="7">
                  <c:v>0.0966189575518675</c:v>
                </c:pt>
              </c:numCache>
            </c:numRef>
          </c:val>
        </c:ser>
        <c:ser>
          <c:idx val="1"/>
          <c:order val="1"/>
          <c:tx>
            <c:strRef>
              <c:f>scratch!$B$132:$B$132</c:f>
              <c:strCache>
                <c:ptCount val="1"/>
                <c:pt idx="0">
                  <c:v>hpccg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scratch!$B$133:$B$140</c:f>
              <c:numCache>
                <c:formatCode>General</c:formatCode>
                <c:ptCount val="8"/>
                <c:pt idx="0">
                  <c:v/>
                </c:pt>
                <c:pt idx="1">
                  <c:v>-0.242867839413445</c:v>
                </c:pt>
                <c:pt idx="2">
                  <c:v>-0.434993085261201</c:v>
                </c:pt>
                <c:pt idx="3">
                  <c:v>-0.558661831829412</c:v>
                </c:pt>
                <c:pt idx="4">
                  <c:v>-0.627752488166439</c:v>
                </c:pt>
                <c:pt idx="5">
                  <c:v>-0.614791027320014</c:v>
                </c:pt>
                <c:pt idx="6">
                  <c:v>-0.698308991039351</c:v>
                </c:pt>
                <c:pt idx="7">
                  <c:v>-0.626855403175048</c:v>
                </c:pt>
              </c:numCache>
            </c:numRef>
          </c:val>
        </c:ser>
        <c:ser>
          <c:idx val="2"/>
          <c:order val="2"/>
          <c:tx>
            <c:strRef>
              <c:f>scratch!$C$132:$C$132</c:f>
              <c:strCache>
                <c:ptCount val="1"/>
                <c:pt idx="0">
                  <c:v>Lulesh2.0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scratch!$C$133:$C$140</c:f>
              <c:numCache>
                <c:formatCode>General</c:formatCode>
                <c:ptCount val="8"/>
                <c:pt idx="0">
                  <c:v/>
                </c:pt>
                <c:pt idx="1">
                  <c:v>-0.307352392797782</c:v>
                </c:pt>
                <c:pt idx="2">
                  <c:v>-0.549473290174497</c:v>
                </c:pt>
                <c:pt idx="3">
                  <c:v>-0.535223647654966</c:v>
                </c:pt>
                <c:pt idx="4">
                  <c:v>-0.677665398051417</c:v>
                </c:pt>
                <c:pt idx="5">
                  <c:v>-0.601981901431908</c:v>
                </c:pt>
                <c:pt idx="6">
                  <c:v>-0.548342796814577</c:v>
                </c:pt>
                <c:pt idx="7">
                  <c:v>-0.540483115555438</c:v>
                </c:pt>
              </c:numCache>
            </c:numRef>
          </c:val>
        </c:ser>
        <c:ser>
          <c:idx val="3"/>
          <c:order val="3"/>
          <c:tx>
            <c:strRef>
              <c:f>scratch!$D$132:$D$132</c:f>
              <c:strCache>
                <c:ptCount val="1"/>
                <c:pt idx="0">
                  <c:v>miniFE.x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scratch!$D$133:$D$140</c:f>
              <c:numCache>
                <c:formatCode>General</c:formatCode>
                <c:ptCount val="8"/>
                <c:pt idx="0">
                  <c:v/>
                </c:pt>
                <c:pt idx="1">
                  <c:v>-0.0897529971830862</c:v>
                </c:pt>
                <c:pt idx="2">
                  <c:v>-0.0652947141126194</c:v>
                </c:pt>
                <c:pt idx="3">
                  <c:v>-0.0792387145089535</c:v>
                </c:pt>
                <c:pt idx="4">
                  <c:v>-0.298683419413109</c:v>
                </c:pt>
                <c:pt idx="5">
                  <c:v>-0.203216458737043</c:v>
                </c:pt>
                <c:pt idx="6">
                  <c:v>-0.140009908540101</c:v>
                </c:pt>
                <c:pt idx="7">
                  <c:v>-0.119175715642004</c:v>
                </c:pt>
              </c:numCache>
            </c:numRef>
          </c:val>
        </c:ser>
        <c:ser>
          <c:idx val="4"/>
          <c:order val="4"/>
          <c:tx>
            <c:strRef>
              <c:f>scratch!$E$132:$E$132</c:f>
              <c:strCache>
                <c:ptCount val="1"/>
                <c:pt idx="0">
                  <c:v>graph500.x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scratch!$E$133:$E$140</c:f>
              <c:numCache>
                <c:formatCode>General</c:formatCode>
                <c:ptCount val="8"/>
                <c:pt idx="0">
                  <c:v/>
                </c:pt>
                <c:pt idx="1">
                  <c:v>-0.160195294731009</c:v>
                </c:pt>
                <c:pt idx="2">
                  <c:v>-0.0852417398299561</c:v>
                </c:pt>
                <c:pt idx="3">
                  <c:v>-0.0640988620636378</c:v>
                </c:pt>
                <c:pt idx="4">
                  <c:v>-0.00970254912047699</c:v>
                </c:pt>
                <c:pt idx="5">
                  <c:v>0.0109896500262208</c:v>
                </c:pt>
                <c:pt idx="6">
                  <c:v>0.0284440111647917</c:v>
                </c:pt>
                <c:pt idx="7">
                  <c:v>0.0352587809365756</c:v>
                </c:pt>
              </c:numCache>
            </c:numRef>
          </c:val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8"/>
          <c:order val="8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23179725"/>
        <c:axId val="59623302"/>
      </c:lineChart>
      <c:catAx>
        <c:axId val="23179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623302"/>
        <c:crosses val="autoZero"/>
        <c:auto val="1"/>
        <c:lblAlgn val="ctr"/>
        <c:lblOffset val="100"/>
      </c:catAx>
      <c:valAx>
        <c:axId val="596233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17972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Bridge-EP'!$AH$151:$AH$151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Bridge-EP'!$AH$152:$AH$175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'Headgasket - Sandy Bridge-EP'!$AI$151:$AI$151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Bridge-EP'!$AI$152:$AI$175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'Headgasket - Sandy Bridge-EP'!$AJ$151:$AJ$151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Bridge-EP'!$AJ$152:$AJ$175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'Headgasket - Sandy Bridge-EP'!$AQ$151:$AQ$151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Bridge-EP'!$AQ$152:$AQ$175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273108"/>
        <c:axId val="33563390"/>
      </c:lineChart>
      <c:catAx>
        <c:axId val="273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563390"/>
        <c:crosses val="autoZero"/>
        <c:auto val="1"/>
        <c:lblAlgn val="ctr"/>
        <c:lblOffset val="100"/>
      </c:catAx>
      <c:valAx>
        <c:axId val="335633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 or byte/op 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310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127800</xdr:colOff>
      <xdr:row>12</xdr:row>
      <xdr:rowOff>98280</xdr:rowOff>
    </xdr:from>
    <xdr:to>
      <xdr:col>10</xdr:col>
      <xdr:colOff>27360</xdr:colOff>
      <xdr:row>34</xdr:row>
      <xdr:rowOff>10800</xdr:rowOff>
    </xdr:to>
    <xdr:graphicFrame>
      <xdr:nvGraphicFramePr>
        <xdr:cNvPr id="0" name=""/>
        <xdr:cNvGraphicFramePr/>
      </xdr:nvGraphicFramePr>
      <xdr:xfrm>
        <a:off x="127800" y="2048760"/>
        <a:ext cx="8027280" cy="34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108000</xdr:colOff>
      <xdr:row>37</xdr:row>
      <xdr:rowOff>21960</xdr:rowOff>
    </xdr:from>
    <xdr:to>
      <xdr:col>9</xdr:col>
      <xdr:colOff>800280</xdr:colOff>
      <xdr:row>55</xdr:row>
      <xdr:rowOff>68040</xdr:rowOff>
    </xdr:to>
    <xdr:graphicFrame>
      <xdr:nvGraphicFramePr>
        <xdr:cNvPr id="1" name=""/>
        <xdr:cNvGraphicFramePr/>
      </xdr:nvGraphicFramePr>
      <xdr:xfrm>
        <a:off x="108000" y="6036480"/>
        <a:ext cx="8007480" cy="297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219960</xdr:colOff>
      <xdr:row>92</xdr:row>
      <xdr:rowOff>146520</xdr:rowOff>
    </xdr:from>
    <xdr:to>
      <xdr:col>10</xdr:col>
      <xdr:colOff>159120</xdr:colOff>
      <xdr:row>117</xdr:row>
      <xdr:rowOff>13680</xdr:rowOff>
    </xdr:to>
    <xdr:graphicFrame>
      <xdr:nvGraphicFramePr>
        <xdr:cNvPr id="2" name=""/>
        <xdr:cNvGraphicFramePr/>
      </xdr:nvGraphicFramePr>
      <xdr:xfrm>
        <a:off x="219960" y="15102000"/>
        <a:ext cx="8066880" cy="393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326160</xdr:colOff>
      <xdr:row>130</xdr:row>
      <xdr:rowOff>76320</xdr:rowOff>
    </xdr:from>
    <xdr:to>
      <xdr:col>14</xdr:col>
      <xdr:colOff>542880</xdr:colOff>
      <xdr:row>152</xdr:row>
      <xdr:rowOff>68040</xdr:rowOff>
    </xdr:to>
    <xdr:graphicFrame>
      <xdr:nvGraphicFramePr>
        <xdr:cNvPr id="3" name=""/>
        <xdr:cNvGraphicFramePr/>
      </xdr:nvGraphicFramePr>
      <xdr:xfrm>
        <a:off x="4389840" y="21209040"/>
        <a:ext cx="7531920" cy="35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81000</xdr:colOff>
      <xdr:row>59</xdr:row>
      <xdr:rowOff>59760</xdr:rowOff>
    </xdr:from>
    <xdr:to>
      <xdr:col>10</xdr:col>
      <xdr:colOff>420840</xdr:colOff>
      <xdr:row>83</xdr:row>
      <xdr:rowOff>87120</xdr:rowOff>
    </xdr:to>
    <xdr:graphicFrame>
      <xdr:nvGraphicFramePr>
        <xdr:cNvPr id="4" name=""/>
        <xdr:cNvGraphicFramePr/>
      </xdr:nvGraphicFramePr>
      <xdr:xfrm>
        <a:off x="81000" y="9650520"/>
        <a:ext cx="8467560" cy="392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59"/>
  <sheetViews>
    <sheetView windowProtection="false" showFormulas="false" showGridLines="true" showRowColHeaders="true" showZeros="true" rightToLeft="false" tabSelected="false" showOutlineSymbols="true" defaultGridColor="true" view="normal" topLeftCell="P4" colorId="64" zoomScale="100" zoomScaleNormal="100" zoomScalePageLayoutView="100" workbookViewId="0">
      <selection pane="topLeft" activeCell="Q42" activeCellId="0" sqref="Q42"/>
    </sheetView>
  </sheetViews>
  <sheetFormatPr defaultRowHeight="12.8"/>
  <cols>
    <col collapsed="false" hidden="false" max="1" min="1" style="0" width="11.4387755102041"/>
    <col collapsed="false" hidden="false" max="2" min="2" style="0" width="16.5765306122449"/>
    <col collapsed="false" hidden="false" max="3" min="3" style="0" width="17.2704081632653"/>
    <col collapsed="false" hidden="false" max="4" min="4" style="0" width="17.1326530612245"/>
    <col collapsed="false" hidden="false" max="5" min="5" style="0" width="16.2959183673469"/>
    <col collapsed="false" hidden="false" max="6" min="6" style="0" width="36.7244897959184"/>
    <col collapsed="false" hidden="false" max="7" min="7" style="0" width="31.4438775510204"/>
    <col collapsed="false" hidden="false" max="8" min="8" style="0" width="16.2959183673469"/>
    <col collapsed="false" hidden="false" max="9" min="9" style="0" width="10.6020408163265"/>
    <col collapsed="false" hidden="false" max="10" min="10" style="0" width="11.1581632653061"/>
    <col collapsed="false" hidden="false" max="11" min="11" style="0" width="23.8010204081633"/>
    <col collapsed="false" hidden="false" max="12" min="12" style="0" width="19.9081632653061"/>
    <col collapsed="false" hidden="false" max="13" min="13" style="0" width="22.4081632653061"/>
    <col collapsed="false" hidden="false" max="14" min="14" style="0" width="20.0510204081633"/>
    <col collapsed="false" hidden="false" max="15" min="15" style="0" width="16.1632653061224"/>
    <col collapsed="false" hidden="false" max="16" min="16" style="0" width="18.6581632653061"/>
    <col collapsed="false" hidden="false" max="17" min="17" style="0" width="15.4591836734694"/>
    <col collapsed="false" hidden="false" max="18" min="18" style="0" width="24.7755102040816"/>
    <col collapsed="false" hidden="false" max="19" min="19" style="0" width="20.8775510204082"/>
    <col collapsed="false" hidden="false" max="20" min="20" style="0" width="23.3826530612245"/>
    <col collapsed="false" hidden="false" max="23" min="21" style="0" width="26.3061224489796"/>
    <col collapsed="false" hidden="false" max="24" min="24" style="0" width="33.4795918367347"/>
    <col collapsed="false" hidden="false" max="34" min="25" style="0" width="26.3061224489796"/>
    <col collapsed="false" hidden="false" max="35" min="35" style="0" width="23.5255102040816"/>
    <col collapsed="false" hidden="false" max="36" min="36" style="0" width="18.6581632653061"/>
    <col collapsed="false" hidden="false" max="37" min="37" style="0" width="19.6377551020408"/>
    <col collapsed="false" hidden="false" max="38" min="38" style="0" width="16.8571428571429"/>
    <col collapsed="false" hidden="false" max="39" min="39" style="0" width="16.2959183673469"/>
    <col collapsed="false" hidden="false" max="40" min="40" style="0" width="21.0204081632653"/>
    <col collapsed="false" hidden="false" max="41" min="41" style="0" width="18.2397959183673"/>
    <col collapsed="false" hidden="false" max="43" min="42" style="0" width="29.6326530612245"/>
    <col collapsed="false" hidden="false" max="44" min="44" style="0" width="26.8520408163265"/>
    <col collapsed="false" hidden="false" max="45" min="45" style="0" width="28.25"/>
    <col collapsed="false" hidden="false" max="46" min="46" style="0" width="21.4387755102041"/>
    <col collapsed="false" hidden="false" max="1025" min="47" style="0" width="11.79591836734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1" t="s">
        <v>33</v>
      </c>
      <c r="AI1" s="1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</row>
    <row r="2" customFormat="false" ht="12.8" hidden="false" customHeight="false" outlineLevel="0" collapsed="false">
      <c r="A2" s="0" t="s">
        <v>46</v>
      </c>
      <c r="B2" s="0" t="n">
        <v>24718</v>
      </c>
      <c r="C2" s="0" t="n">
        <v>11225777723</v>
      </c>
      <c r="D2" s="0" t="n">
        <v>5126875727</v>
      </c>
      <c r="E2" s="0" t="n">
        <v>1051267812</v>
      </c>
      <c r="F2" s="0" t="n">
        <v>32821166992</v>
      </c>
      <c r="G2" s="0" t="n">
        <v>15814941406</v>
      </c>
      <c r="H2" s="0" t="n">
        <v>2149737</v>
      </c>
      <c r="I2" s="0" t="n">
        <v>1</v>
      </c>
      <c r="J2" s="0" t="n">
        <f aca="false">H2/1000000</f>
        <v>2.149737</v>
      </c>
      <c r="K2" s="0" t="n">
        <f aca="false">F2/1000000000</f>
        <v>32.821166992</v>
      </c>
      <c r="L2" s="0" t="n">
        <f aca="false">G2/1000000000</f>
        <v>15.814941406</v>
      </c>
      <c r="M2" s="0" t="n">
        <f aca="false">K2-L2</f>
        <v>17.006225586</v>
      </c>
      <c r="N2" s="0" t="n">
        <f aca="false">K2/$J2</f>
        <v>15.2675266751235</v>
      </c>
      <c r="O2" s="0" t="n">
        <f aca="false">L2/$J2</f>
        <v>7.356686611432</v>
      </c>
      <c r="P2" s="0" t="n">
        <f aca="false">M2/$J2</f>
        <v>7.91084006369151</v>
      </c>
      <c r="Q2" s="0" t="n">
        <f aca="false">J$2/J2</f>
        <v>1</v>
      </c>
      <c r="R2" s="0" t="n">
        <f aca="false">K$2/K2</f>
        <v>1</v>
      </c>
      <c r="S2" s="0" t="n">
        <f aca="false">L$2/L2</f>
        <v>1</v>
      </c>
      <c r="T2" s="0" t="n">
        <f aca="false">M$2/M2</f>
        <v>1</v>
      </c>
      <c r="U2" s="0" t="n">
        <f aca="false">1-$N$137*$J$2/$K$2</f>
        <v>0.908330516194105</v>
      </c>
      <c r="V2" s="0" t="n">
        <f aca="false">1-$O$137*$J$2/$L$2</f>
        <v>0.980473535329951</v>
      </c>
      <c r="W2" s="0" t="n">
        <f aca="false">Q2/I2</f>
        <v>1</v>
      </c>
      <c r="X2" s="0" t="n">
        <f aca="false">1/((1-U2)/(W2*I2)+U2)</f>
        <v>1</v>
      </c>
      <c r="Y2" s="0" t="n">
        <f aca="false">1/((1-V2)/(W2*I2)+V2)</f>
        <v>1</v>
      </c>
      <c r="Z2" s="0" t="n">
        <f aca="false">(R2-X2)/R2*100</f>
        <v>0</v>
      </c>
      <c r="AA2" s="0" t="n">
        <f aca="false">(S2-Y2)/S2*100</f>
        <v>0</v>
      </c>
      <c r="AB2" s="0" t="e">
        <f aca="false">(1/R2-1/(W2*I2))/(1-1/(W2*I2))</f>
        <v>#DIV/0!</v>
      </c>
      <c r="AC2" s="2" t="e">
        <f aca="false">(1/S2-1/(W2*I2))/(1-1/(W2*I2))</f>
        <v>#DIV/0!</v>
      </c>
      <c r="AD2" s="0" t="n">
        <f aca="false">(1-U2)/(W2*(1/R2-U2))</f>
        <v>1</v>
      </c>
      <c r="AE2" s="0" t="n">
        <f aca="false">AD2/I2</f>
        <v>1</v>
      </c>
      <c r="AF2" s="0" t="n">
        <f aca="false">(1-V2)/(W2*(1/S2-V2))</f>
        <v>1</v>
      </c>
      <c r="AG2" s="0" t="n">
        <f aca="false">AF2/I2</f>
        <v>1</v>
      </c>
      <c r="AH2" s="0" t="e">
        <f aca="false">(R2-1)/(Q2-1)</f>
        <v>#DIV/0!</v>
      </c>
      <c r="AI2" s="0" t="e">
        <f aca="false">(S2-1)/(Q2-1)</f>
        <v>#DIV/0!</v>
      </c>
      <c r="AJ2" s="0" t="e">
        <f aca="false">(T2-1)/(Q2-1)</f>
        <v>#DIV/0!</v>
      </c>
      <c r="AK2" s="0" t="e">
        <f aca="false">AH2*N2</f>
        <v>#DIV/0!</v>
      </c>
      <c r="AL2" s="0" t="e">
        <f aca="false">AI2*O2</f>
        <v>#DIV/0!</v>
      </c>
      <c r="AM2" s="0" t="e">
        <f aca="false">AJ2*P2</f>
        <v>#DIV/0!</v>
      </c>
      <c r="AN2" s="0" t="e">
        <f aca="false">N2-AK2</f>
        <v>#DIV/0!</v>
      </c>
      <c r="AO2" s="0" t="e">
        <f aca="false">O2-AL2</f>
        <v>#DIV/0!</v>
      </c>
      <c r="AP2" s="0" t="e">
        <f aca="false">P2-AM2</f>
        <v>#DIV/0!</v>
      </c>
      <c r="AQ2" s="0" t="e">
        <f aca="false">AN2/I2</f>
        <v>#DIV/0!</v>
      </c>
      <c r="AR2" s="0" t="e">
        <f aca="false">AO2/I2</f>
        <v>#DIV/0!</v>
      </c>
      <c r="AS2" s="0" t="e">
        <f aca="false">AP2/I2</f>
        <v>#DIV/0!</v>
      </c>
      <c r="AT2" s="0" t="n">
        <f aca="false">(B2*64)/(C2-D2)</f>
        <v>0.000259383082567572</v>
      </c>
    </row>
    <row r="3" customFormat="false" ht="12.8" hidden="false" customHeight="false" outlineLevel="0" collapsed="false">
      <c r="B3" s="0" t="n">
        <v>41367</v>
      </c>
      <c r="C3" s="0" t="n">
        <v>11133552954</v>
      </c>
      <c r="D3" s="0" t="n">
        <v>5072584856</v>
      </c>
      <c r="E3" s="0" t="n">
        <v>1030493838</v>
      </c>
      <c r="F3" s="0" t="n">
        <v>25770507812</v>
      </c>
      <c r="G3" s="0" t="n">
        <v>16759033203</v>
      </c>
      <c r="H3" s="0" t="n">
        <v>1075241</v>
      </c>
      <c r="I3" s="0" t="n">
        <v>2</v>
      </c>
      <c r="J3" s="0" t="n">
        <f aca="false">H3/1000000</f>
        <v>1.075241</v>
      </c>
      <c r="K3" s="0" t="n">
        <f aca="false">F3/1000000000</f>
        <v>25.770507812</v>
      </c>
      <c r="L3" s="0" t="n">
        <f aca="false">G3/1000000000</f>
        <v>16.759033203</v>
      </c>
      <c r="M3" s="0" t="n">
        <f aca="false">K3-L3</f>
        <v>9.011474609</v>
      </c>
      <c r="N3" s="0" t="n">
        <f aca="false">K3/$J3</f>
        <v>23.9671922964247</v>
      </c>
      <c r="O3" s="0" t="n">
        <f aca="false">L3/$J3</f>
        <v>15.586304096477</v>
      </c>
      <c r="P3" s="0" t="n">
        <f aca="false">M3/$J3</f>
        <v>8.38088819994773</v>
      </c>
      <c r="Q3" s="0" t="n">
        <f aca="false">J$2/J3</f>
        <v>1.99930713207551</v>
      </c>
      <c r="R3" s="0" t="n">
        <f aca="false">K$2/K3</f>
        <v>1.27359411120012</v>
      </c>
      <c r="S3" s="0" t="n">
        <f aca="false">L$2/L3</f>
        <v>0.943666690938293</v>
      </c>
      <c r="T3" s="0" t="n">
        <f aca="false">M$2/M3</f>
        <v>1.88717455509617</v>
      </c>
      <c r="U3" s="0" t="n">
        <f aca="false">1-$N$137*$J$2/$K$2</f>
        <v>0.908330516194105</v>
      </c>
      <c r="V3" s="0" t="n">
        <f aca="false">1-$O$137*$J$2/$L$2</f>
        <v>0.980473535329951</v>
      </c>
      <c r="W3" s="0" t="n">
        <f aca="false">Q3/I3</f>
        <v>0.999653566037753</v>
      </c>
      <c r="X3" s="0" t="n">
        <f aca="false">1/((1-U3)/(W3*I3)+U3)</f>
        <v>1.04801903502085</v>
      </c>
      <c r="Y3" s="0" t="n">
        <f aca="false">1/((1-V3)/(W3*I3)+V3)</f>
        <v>1.00985604233099</v>
      </c>
      <c r="Z3" s="0" t="n">
        <f aca="false">(R3-X3)/R3*100</f>
        <v>17.7116927752371</v>
      </c>
      <c r="AA3" s="0" t="n">
        <f aca="false">(S3-Y3)/S3*100</f>
        <v>-7.01406036986298</v>
      </c>
      <c r="AB3" s="0" t="n">
        <f aca="false">(1/R3-1/(W3*I3))/(1-1/(W3*I3))</f>
        <v>0.570210074304823</v>
      </c>
      <c r="AC3" s="2" t="n">
        <f aca="false">(1/S3-1/(W3*I3))/(1-1/(W3*I3))</f>
        <v>1.11943377657712</v>
      </c>
      <c r="AD3" s="0" t="n">
        <f aca="false">(1-U3)/(W3*(1/R3-U3))</f>
        <v>-0.744624465264512</v>
      </c>
      <c r="AE3" s="0" t="n">
        <f aca="false">AD3/I3</f>
        <v>-0.372312232632256</v>
      </c>
      <c r="AF3" s="0" t="n">
        <f aca="false">(1-V3)/(W3*(1/S3-V3))</f>
        <v>0.246561175548777</v>
      </c>
      <c r="AG3" s="0" t="n">
        <f aca="false">AF3/I3</f>
        <v>0.123280587774388</v>
      </c>
      <c r="AH3" s="0" t="n">
        <f aca="false">(R3-1)/(Q3-1)</f>
        <v>0.273783807218392</v>
      </c>
      <c r="AI3" s="0" t="n">
        <f aca="false">(S3-1)/(Q3-1)</f>
        <v>-0.0563723676670908</v>
      </c>
      <c r="AJ3" s="0" t="n">
        <f aca="false">(T3-1)/(Q3-1)</f>
        <v>0.887789676086425</v>
      </c>
      <c r="AK3" s="0" t="n">
        <f aca="false">AH3*N3</f>
        <v>6.56182915525046</v>
      </c>
      <c r="AL3" s="0" t="n">
        <f aca="false">AI3*O3</f>
        <v>-0.878636865097683</v>
      </c>
      <c r="AM3" s="0" t="n">
        <f aca="false">AJ3*P3</f>
        <v>7.44046602034814</v>
      </c>
      <c r="AN3" s="0" t="n">
        <f aca="false">N3-AK3</f>
        <v>17.4053631411742</v>
      </c>
      <c r="AO3" s="0" t="n">
        <f aca="false">O3-AL3</f>
        <v>16.4649409615747</v>
      </c>
      <c r="AP3" s="0" t="n">
        <f aca="false">P3-AM3</f>
        <v>0.940422179599591</v>
      </c>
      <c r="AQ3" s="0" t="n">
        <f aca="false">AN3/I3</f>
        <v>8.70268157058712</v>
      </c>
      <c r="AR3" s="0" t="n">
        <f aca="false">AO3/I3</f>
        <v>8.23247048078733</v>
      </c>
      <c r="AS3" s="0" t="n">
        <f aca="false">AP3/I3</f>
        <v>0.470211089799796</v>
      </c>
      <c r="AT3" s="0" t="n">
        <f aca="false">(B3*64)/(C3-D3)</f>
        <v>0.00043680942667783</v>
      </c>
    </row>
    <row r="4" customFormat="false" ht="12.8" hidden="false" customHeight="false" outlineLevel="0" collapsed="false">
      <c r="B4" s="0" t="n">
        <v>18138</v>
      </c>
      <c r="C4" s="0" t="n">
        <v>11076126557</v>
      </c>
      <c r="D4" s="0" t="n">
        <v>5042383641</v>
      </c>
      <c r="E4" s="0" t="n">
        <v>1017238956</v>
      </c>
      <c r="F4" s="0" t="n">
        <v>20631713867</v>
      </c>
      <c r="G4" s="0" t="n">
        <v>15041625976</v>
      </c>
      <c r="H4" s="0" t="n">
        <v>717102</v>
      </c>
      <c r="I4" s="0" t="n">
        <v>3</v>
      </c>
      <c r="J4" s="0" t="n">
        <f aca="false">H4/1000000</f>
        <v>0.717102</v>
      </c>
      <c r="K4" s="0" t="n">
        <f aca="false">F4/1000000000</f>
        <v>20.631713867</v>
      </c>
      <c r="L4" s="0" t="n">
        <f aca="false">G4/1000000000</f>
        <v>15.041625976</v>
      </c>
      <c r="M4" s="0" t="n">
        <f aca="false">K4-L4</f>
        <v>5.590087891</v>
      </c>
      <c r="N4" s="0" t="n">
        <f aca="false">K4/$J4</f>
        <v>28.7709612677137</v>
      </c>
      <c r="O4" s="0" t="n">
        <f aca="false">L4/$J4</f>
        <v>20.9755738737307</v>
      </c>
      <c r="P4" s="0" t="n">
        <f aca="false">M4/$J4</f>
        <v>7.795387393983</v>
      </c>
      <c r="Q4" s="0" t="n">
        <f aca="false">J$2/J4</f>
        <v>2.99781202674097</v>
      </c>
      <c r="R4" s="0" t="n">
        <f aca="false">K$2/K4</f>
        <v>1.59081146644326</v>
      </c>
      <c r="S4" s="0" t="n">
        <f aca="false">L$2/L4</f>
        <v>1.0514116912117</v>
      </c>
      <c r="T4" s="0" t="n">
        <f aca="false">M$2/M4</f>
        <v>3.04221076977697</v>
      </c>
      <c r="U4" s="0" t="n">
        <f aca="false">1-$N$137*$J$2/$K$2</f>
        <v>0.908330516194105</v>
      </c>
      <c r="V4" s="0" t="n">
        <f aca="false">1-$O$137*$J$2/$L$2</f>
        <v>0.980473535329951</v>
      </c>
      <c r="W4" s="0" t="n">
        <f aca="false">Q4/I4</f>
        <v>0.999270675580322</v>
      </c>
      <c r="X4" s="0" t="n">
        <f aca="false">1/((1-U4)/(W4*I4)+U4)</f>
        <v>1.06506558888838</v>
      </c>
      <c r="Y4" s="0" t="n">
        <f aca="false">1/((1-V4)/(W4*I4)+V4)</f>
        <v>1.01318446057574</v>
      </c>
      <c r="Z4" s="0" t="n">
        <f aca="false">(R4-X4)/R4*100</f>
        <v>33.0489117437873</v>
      </c>
      <c r="AA4" s="0" t="n">
        <f aca="false">(S4-Y4)/S4*100</f>
        <v>3.6358004153351</v>
      </c>
      <c r="AB4" s="0" t="n">
        <f aca="false">(1/R4-1/(W4*I4))/(1-1/(W4*I4))</f>
        <v>0.442711633516059</v>
      </c>
      <c r="AC4" s="2" t="n">
        <f aca="false">(1/S4-1/(W4*I4))/(1-1/(W4*I4))</f>
        <v>0.926626563017708</v>
      </c>
      <c r="AD4" s="0" t="n">
        <f aca="false">(1-U4)/(W4*(1/R4-U4))</f>
        <v>-0.327957317839825</v>
      </c>
      <c r="AE4" s="0" t="n">
        <f aca="false">AD4/I4</f>
        <v>-0.109319105946608</v>
      </c>
      <c r="AF4" s="0" t="n">
        <f aca="false">(1-V4)/(W4*(1/S4-V4))</f>
        <v>-0.665299459456082</v>
      </c>
      <c r="AG4" s="0" t="n">
        <f aca="false">AF4/I4</f>
        <v>-0.221766486485361</v>
      </c>
      <c r="AH4" s="0" t="n">
        <f aca="false">(R4-1)/(Q4-1)</f>
        <v>0.295729257074827</v>
      </c>
      <c r="AI4" s="0" t="n">
        <f aca="false">(S4-1)/(Q4-1)</f>
        <v>0.025733998255866</v>
      </c>
      <c r="AJ4" s="0" t="n">
        <f aca="false">(T4-1)/(Q4-1)</f>
        <v>1.02222368393108</v>
      </c>
      <c r="AK4" s="0" t="n">
        <f aca="false">AH4*N4</f>
        <v>8.50841500102957</v>
      </c>
      <c r="AL4" s="0" t="n">
        <f aca="false">AI4*O4</f>
        <v>0.539785381482374</v>
      </c>
      <c r="AM4" s="0" t="n">
        <f aca="false">AJ4*P4</f>
        <v>7.9686296195472</v>
      </c>
      <c r="AN4" s="0" t="n">
        <f aca="false">N4-AK4</f>
        <v>20.2625462666841</v>
      </c>
      <c r="AO4" s="0" t="n">
        <f aca="false">O4-AL4</f>
        <v>20.4357884922483</v>
      </c>
      <c r="AP4" s="0" t="n">
        <f aca="false">P4-AM4</f>
        <v>-0.173242225564199</v>
      </c>
      <c r="AQ4" s="0" t="n">
        <f aca="false">AN4/I4</f>
        <v>6.75418208889469</v>
      </c>
      <c r="AR4" s="0" t="n">
        <f aca="false">AO4/I4</f>
        <v>6.81192949741609</v>
      </c>
      <c r="AS4" s="0" t="n">
        <f aca="false">AP4/I4</f>
        <v>-0.0577474085213998</v>
      </c>
      <c r="AT4" s="0" t="n">
        <f aca="false">(B4*64)/(C4-D4)</f>
        <v>0.000192390033211684</v>
      </c>
    </row>
    <row r="5" customFormat="false" ht="12.8" hidden="false" customHeight="false" outlineLevel="0" collapsed="false">
      <c r="B5" s="0" t="n">
        <v>4850</v>
      </c>
      <c r="C5" s="0" t="n">
        <v>11046784654</v>
      </c>
      <c r="D5" s="0" t="n">
        <v>5023529029</v>
      </c>
      <c r="E5" s="0" t="n">
        <v>1010937518</v>
      </c>
      <c r="F5" s="0" t="n">
        <v>19254394531</v>
      </c>
      <c r="G5" s="0" t="n">
        <v>14997802734</v>
      </c>
      <c r="H5" s="0" t="n">
        <v>540170</v>
      </c>
      <c r="I5" s="0" t="n">
        <v>4</v>
      </c>
      <c r="J5" s="0" t="n">
        <f aca="false">H5/1000000</f>
        <v>0.54017</v>
      </c>
      <c r="K5" s="0" t="n">
        <f aca="false">F5/1000000000</f>
        <v>19.254394531</v>
      </c>
      <c r="L5" s="0" t="n">
        <f aca="false">G5/1000000000</f>
        <v>14.997802734</v>
      </c>
      <c r="M5" s="0" t="n">
        <f aca="false">K5-L5</f>
        <v>4.256591797</v>
      </c>
      <c r="N5" s="0" t="n">
        <f aca="false">K5/$J5</f>
        <v>35.6450645741155</v>
      </c>
      <c r="O5" s="0" t="n">
        <f aca="false">L5/$J5</f>
        <v>27.7649679434252</v>
      </c>
      <c r="P5" s="0" t="n">
        <f aca="false">M5/$J5</f>
        <v>7.88009663069034</v>
      </c>
      <c r="Q5" s="0" t="n">
        <f aca="false">J$2/J5</f>
        <v>3.97974156284133</v>
      </c>
      <c r="R5" s="0" t="n">
        <f aca="false">K$2/K5</f>
        <v>1.70460654782768</v>
      </c>
      <c r="S5" s="0" t="n">
        <f aca="false">L$2/L5</f>
        <v>1.05448389250697</v>
      </c>
      <c r="T5" s="0" t="n">
        <f aca="false">M$2/M5</f>
        <v>3.99526813869862</v>
      </c>
      <c r="U5" s="0" t="n">
        <f aca="false">1-$N$137*$J$2/$K$2</f>
        <v>0.908330516194105</v>
      </c>
      <c r="V5" s="0" t="n">
        <f aca="false">1-$O$137*$J$2/$L$2</f>
        <v>0.980473535329951</v>
      </c>
      <c r="W5" s="0" t="n">
        <f aca="false">Q5/I5</f>
        <v>0.994935390710332</v>
      </c>
      <c r="X5" s="0" t="n">
        <f aca="false">1/((1-U5)/(W5*I5)+U5)</f>
        <v>1.07369343704019</v>
      </c>
      <c r="Y5" s="0" t="n">
        <f aca="false">1/((1-V5)/(W5*I5)+V5)</f>
        <v>1.01483691485468</v>
      </c>
      <c r="Z5" s="0" t="n">
        <f aca="false">(R5-X5)/R5*100</f>
        <v>37.0122425958945</v>
      </c>
      <c r="AA5" s="0" t="n">
        <f aca="false">(S5-Y5)/S5*100</f>
        <v>3.75984668272451</v>
      </c>
      <c r="AB5" s="0" t="n">
        <f aca="false">(1/R5-1/(W5*I5))/(1-1/(W5*I5))</f>
        <v>0.447924093378782</v>
      </c>
      <c r="AC5" s="2" t="n">
        <f aca="false">(1/S5-1/(W5*I5))/(1-1/(W5*I5))</f>
        <v>0.930991204175471</v>
      </c>
      <c r="AD5" s="0" t="n">
        <f aca="false">(1-U5)/(W5*(1/R5-U5))</f>
        <v>-0.286417311456868</v>
      </c>
      <c r="AE5" s="0" t="n">
        <f aca="false">AD5/I5</f>
        <v>-0.0716043278642171</v>
      </c>
      <c r="AF5" s="0" t="n">
        <f aca="false">(1-V5)/(W5*(1/S5-V5))</f>
        <v>-0.61059273304078</v>
      </c>
      <c r="AG5" s="0" t="n">
        <f aca="false">AF5/I5</f>
        <v>-0.152648183260195</v>
      </c>
      <c r="AH5" s="0" t="n">
        <f aca="false">(R5-1)/(Q5-1)</f>
        <v>0.236465657496753</v>
      </c>
      <c r="AI5" s="0" t="n">
        <f aca="false">(S5-1)/(Q5-1)</f>
        <v>0.0182847711312981</v>
      </c>
      <c r="AJ5" s="0" t="n">
        <f aca="false">(T5-1)/(Q5-1)</f>
        <v>1.00521071224797</v>
      </c>
      <c r="AK5" s="0" t="n">
        <f aca="false">AH5*N5</f>
        <v>8.42883363103245</v>
      </c>
      <c r="AL5" s="0" t="n">
        <f aca="false">AI5*O5</f>
        <v>0.507676084313358</v>
      </c>
      <c r="AM5" s="0" t="n">
        <f aca="false">AJ5*P5</f>
        <v>7.92115754671909</v>
      </c>
      <c r="AN5" s="0" t="n">
        <f aca="false">N5-AK5</f>
        <v>27.2162309430831</v>
      </c>
      <c r="AO5" s="0" t="n">
        <f aca="false">O5-AL5</f>
        <v>27.2572918591119</v>
      </c>
      <c r="AP5" s="0" t="n">
        <f aca="false">P5-AM5</f>
        <v>-0.0410609160287505</v>
      </c>
      <c r="AQ5" s="0" t="n">
        <f aca="false">AN5/I5</f>
        <v>6.80405773577078</v>
      </c>
      <c r="AR5" s="0" t="n">
        <f aca="false">AO5/I5</f>
        <v>6.81432296477796</v>
      </c>
      <c r="AS5" s="0" t="n">
        <f aca="false">AP5/I5</f>
        <v>-0.0102652290071876</v>
      </c>
      <c r="AT5" s="0" t="n">
        <f aca="false">(B5*64)/(C5-D5)</f>
        <v>5.15335923502334E-005</v>
      </c>
    </row>
    <row r="6" customFormat="false" ht="12.8" hidden="false" customHeight="false" outlineLevel="0" collapsed="false">
      <c r="B6" s="0" t="n">
        <v>14808</v>
      </c>
      <c r="C6" s="0" t="n">
        <v>11063720572</v>
      </c>
      <c r="D6" s="0" t="n">
        <v>5031241919</v>
      </c>
      <c r="E6" s="0" t="n">
        <v>1014979400</v>
      </c>
      <c r="F6" s="0" t="n">
        <v>17658447265</v>
      </c>
      <c r="G6" s="0" t="n">
        <v>13366760253</v>
      </c>
      <c r="H6" s="0" t="n">
        <v>547009</v>
      </c>
      <c r="I6" s="0" t="n">
        <v>5</v>
      </c>
      <c r="J6" s="0" t="n">
        <f aca="false">H6/1000000</f>
        <v>0.547009</v>
      </c>
      <c r="K6" s="0" t="n">
        <f aca="false">F6/1000000000</f>
        <v>17.658447265</v>
      </c>
      <c r="L6" s="0" t="n">
        <f aca="false">G6/1000000000</f>
        <v>13.366760253</v>
      </c>
      <c r="M6" s="0" t="n">
        <f aca="false">K6-L6</f>
        <v>4.291687012</v>
      </c>
      <c r="N6" s="0" t="n">
        <f aca="false">K6/$J6</f>
        <v>32.2818221729441</v>
      </c>
      <c r="O6" s="0" t="n">
        <f aca="false">L6/$J6</f>
        <v>24.43608835138</v>
      </c>
      <c r="P6" s="0" t="n">
        <f aca="false">M6/$J6</f>
        <v>7.84573382156418</v>
      </c>
      <c r="Q6" s="0" t="n">
        <f aca="false">J$2/J6</f>
        <v>3.92998469860642</v>
      </c>
      <c r="R6" s="0" t="n">
        <f aca="false">K$2/K6</f>
        <v>1.85866664828755</v>
      </c>
      <c r="S6" s="0" t="n">
        <f aca="false">L$2/L6</f>
        <v>1.18315441488154</v>
      </c>
      <c r="T6" s="0" t="n">
        <f aca="false">M$2/M6</f>
        <v>3.96259688519895</v>
      </c>
      <c r="U6" s="0" t="n">
        <f aca="false">1-$N$137*$J$2/$K$2</f>
        <v>0.908330516194105</v>
      </c>
      <c r="V6" s="0" t="n">
        <f aca="false">1-$O$137*$J$2/$L$2</f>
        <v>0.980473535329951</v>
      </c>
      <c r="W6" s="0" t="n">
        <f aca="false">Q6/I6</f>
        <v>0.785996939721284</v>
      </c>
      <c r="X6" s="0" t="n">
        <f aca="false">1/((1-U6)/(W6*I6)+U6)</f>
        <v>1.07335734618969</v>
      </c>
      <c r="Y6" s="0" t="n">
        <f aca="false">1/((1-V6)/(W6*I6)+V6)</f>
        <v>1.01477294195632</v>
      </c>
      <c r="Z6" s="0" t="n">
        <f aca="false">(R6-X6)/R6*100</f>
        <v>42.2512182494582</v>
      </c>
      <c r="AA6" s="0" t="n">
        <f aca="false">(S6-Y6)/S6*100</f>
        <v>14.2315720422745</v>
      </c>
      <c r="AB6" s="0" t="n">
        <f aca="false">(1/R6-1/(W6*I6))/(1-1/(W6*I6))</f>
        <v>0.380346944230795</v>
      </c>
      <c r="AC6" s="2" t="n">
        <f aca="false">(1/S6-1/(W6*I6))/(1-1/(W6*I6))</f>
        <v>0.792364565901656</v>
      </c>
      <c r="AD6" s="0" t="n">
        <f aca="false">(1-U6)/(W6*(1/R6-U6))</f>
        <v>-0.31494737462111</v>
      </c>
      <c r="AE6" s="0" t="n">
        <f aca="false">AD6/I6</f>
        <v>-0.0629894749242219</v>
      </c>
      <c r="AF6" s="0" t="n">
        <f aca="false">(1-V6)/(W6*(1/S6-V6))</f>
        <v>-0.183647150916764</v>
      </c>
      <c r="AG6" s="0" t="n">
        <f aca="false">AF6/I6</f>
        <v>-0.0367294301833528</v>
      </c>
      <c r="AH6" s="0" t="n">
        <f aca="false">(R6-1)/(Q6-1)</f>
        <v>0.293061819980137</v>
      </c>
      <c r="AI6" s="0" t="n">
        <f aca="false">(S6-1)/(Q6-1)</f>
        <v>0.0625103656577627</v>
      </c>
      <c r="AJ6" s="0" t="n">
        <f aca="false">(T6-1)/(Q6-1)</f>
        <v>1.01113049723708</v>
      </c>
      <c r="AK6" s="0" t="n">
        <f aca="false">AH6*N6</f>
        <v>9.46056955827814</v>
      </c>
      <c r="AL6" s="0" t="n">
        <f aca="false">AI6*O6</f>
        <v>1.52750881809016</v>
      </c>
      <c r="AM6" s="0" t="n">
        <f aca="false">AJ6*P6</f>
        <v>7.93306074018798</v>
      </c>
      <c r="AN6" s="0" t="n">
        <f aca="false">N6-AK6</f>
        <v>22.821252614666</v>
      </c>
      <c r="AO6" s="0" t="n">
        <f aca="false">O6-AL6</f>
        <v>22.9085795332898</v>
      </c>
      <c r="AP6" s="0" t="n">
        <f aca="false">P6-AM6</f>
        <v>-0.0873269186238028</v>
      </c>
      <c r="AQ6" s="0" t="n">
        <f aca="false">AN6/I6</f>
        <v>4.5642505229332</v>
      </c>
      <c r="AR6" s="0" t="n">
        <f aca="false">AO6/I6</f>
        <v>4.58171590665796</v>
      </c>
      <c r="AS6" s="0" t="n">
        <f aca="false">AP6/I6</f>
        <v>-0.0174653837247606</v>
      </c>
      <c r="AT6" s="0" t="n">
        <f aca="false">(B6*64)/(C6-D6)</f>
        <v>0.000157101591984697</v>
      </c>
    </row>
    <row r="7" customFormat="false" ht="12.8" hidden="false" customHeight="false" outlineLevel="0" collapsed="false">
      <c r="B7" s="0" t="n">
        <v>41981</v>
      </c>
      <c r="C7" s="0" t="n">
        <v>11084667551</v>
      </c>
      <c r="D7" s="0" t="n">
        <v>5037060733</v>
      </c>
      <c r="E7" s="0" t="n">
        <v>1020496321</v>
      </c>
      <c r="F7" s="0" t="n">
        <v>18290283203</v>
      </c>
      <c r="G7" s="0" t="n">
        <v>13623962402</v>
      </c>
      <c r="H7" s="0" t="n">
        <v>552754</v>
      </c>
      <c r="I7" s="0" t="n">
        <v>6</v>
      </c>
      <c r="J7" s="0" t="n">
        <f aca="false">H7/1000000</f>
        <v>0.552754</v>
      </c>
      <c r="K7" s="0" t="n">
        <f aca="false">F7/1000000000</f>
        <v>18.290283203</v>
      </c>
      <c r="L7" s="0" t="n">
        <f aca="false">G7/1000000000</f>
        <v>13.623962402</v>
      </c>
      <c r="M7" s="0" t="n">
        <f aca="false">K7-L7</f>
        <v>4.666320801</v>
      </c>
      <c r="N7" s="0" t="n">
        <f aca="false">K7/$J7</f>
        <v>33.0893728548324</v>
      </c>
      <c r="O7" s="0" t="n">
        <f aca="false">L7/$J7</f>
        <v>24.6474243551381</v>
      </c>
      <c r="P7" s="0" t="n">
        <f aca="false">M7/$J7</f>
        <v>8.44194849969426</v>
      </c>
      <c r="Q7" s="0" t="n">
        <f aca="false">J$2/J7</f>
        <v>3.88913874888287</v>
      </c>
      <c r="R7" s="0" t="n">
        <f aca="false">K$2/K7</f>
        <v>1.79445920151836</v>
      </c>
      <c r="S7" s="0" t="n">
        <f aca="false">L$2/L7</f>
        <v>1.16081804539319</v>
      </c>
      <c r="T7" s="0" t="n">
        <f aca="false">M$2/M7</f>
        <v>3.64446130286532</v>
      </c>
      <c r="U7" s="0" t="n">
        <f aca="false">1-$N$137*$J$2/$K$2</f>
        <v>0.908330516194105</v>
      </c>
      <c r="V7" s="0" t="n">
        <f aca="false">1-$O$137*$J$2/$L$2</f>
        <v>0.980473535329951</v>
      </c>
      <c r="W7" s="0" t="n">
        <f aca="false">Q7/I7</f>
        <v>0.648189791480478</v>
      </c>
      <c r="X7" s="0" t="n">
        <f aca="false">1/((1-U7)/(W7*I7)+U7)</f>
        <v>1.07307518065164</v>
      </c>
      <c r="Y7" s="0" t="n">
        <f aca="false">1/((1-V7)/(W7*I7)+V7)</f>
        <v>1.01471920870969</v>
      </c>
      <c r="Z7" s="0" t="n">
        <f aca="false">(R7-X7)/R7*100</f>
        <v>40.2006365068837</v>
      </c>
      <c r="AA7" s="0" t="n">
        <f aca="false">(S7-Y7)/S7*100</f>
        <v>12.5858516124303</v>
      </c>
      <c r="AB7" s="0" t="n">
        <f aca="false">(1/R7-1/(W7*I7))/(1-1/(W7*I7))</f>
        <v>0.404031852216465</v>
      </c>
      <c r="AC7" s="2" t="n">
        <f aca="false">(1/S7-1/(W7*I7))/(1-1/(W7*I7))</f>
        <v>0.81350994937932</v>
      </c>
      <c r="AD7" s="0" t="n">
        <f aca="false">(1-U7)/(W7*(1/R7-U7))</f>
        <v>-0.402848543807219</v>
      </c>
      <c r="AE7" s="0" t="n">
        <f aca="false">AD7/I7</f>
        <v>-0.0671414239678699</v>
      </c>
      <c r="AF7" s="0" t="n">
        <f aca="false">(1-V7)/(W7*(1/S7-V7))</f>
        <v>-0.253122282982253</v>
      </c>
      <c r="AG7" s="0" t="n">
        <f aca="false">AF7/I7</f>
        <v>-0.0421870471637088</v>
      </c>
      <c r="AH7" s="0" t="n">
        <f aca="false">(R7-1)/(Q7-1)</f>
        <v>0.27498132508366</v>
      </c>
      <c r="AI7" s="0" t="n">
        <f aca="false">(S7-1)/(Q7-1)</f>
        <v>0.0556629706535821</v>
      </c>
      <c r="AJ7" s="0" t="n">
        <f aca="false">(T7-1)/(Q7-1)</f>
        <v>0.915311285720647</v>
      </c>
      <c r="AK7" s="0" t="n">
        <f aca="false">AH7*N7</f>
        <v>9.09895959380908</v>
      </c>
      <c r="AL7" s="0" t="n">
        <f aca="false">AI7*O7</f>
        <v>1.37194885856644</v>
      </c>
      <c r="AM7" s="0" t="n">
        <f aca="false">AJ7*P7</f>
        <v>7.72701073524264</v>
      </c>
      <c r="AN7" s="0" t="n">
        <f aca="false">N7-AK7</f>
        <v>23.9904132610233</v>
      </c>
      <c r="AO7" s="0" t="n">
        <f aca="false">O7-AL7</f>
        <v>23.2754754965717</v>
      </c>
      <c r="AP7" s="0" t="n">
        <f aca="false">P7-AM7</f>
        <v>0.71493776445162</v>
      </c>
      <c r="AQ7" s="0" t="n">
        <f aca="false">AN7/I7</f>
        <v>3.99840221017055</v>
      </c>
      <c r="AR7" s="0" t="n">
        <f aca="false">AO7/I7</f>
        <v>3.87924591609528</v>
      </c>
      <c r="AS7" s="0" t="n">
        <f aca="false">AP7/I7</f>
        <v>0.11915629407527</v>
      </c>
      <c r="AT7" s="0" t="n">
        <f aca="false">(B7*64)/(C7-D7)</f>
        <v>0.000444272268495217</v>
      </c>
    </row>
    <row r="8" customFormat="false" ht="12.8" hidden="false" customHeight="false" outlineLevel="0" collapsed="false">
      <c r="B8" s="0" t="n">
        <v>16700</v>
      </c>
      <c r="C8" s="0" t="n">
        <v>11065270129</v>
      </c>
      <c r="D8" s="0" t="n">
        <v>5027152197</v>
      </c>
      <c r="E8" s="0" t="n">
        <v>1016036403</v>
      </c>
      <c r="F8" s="0" t="n">
        <v>16405334472</v>
      </c>
      <c r="G8" s="0" t="n">
        <v>12624511718</v>
      </c>
      <c r="H8" s="0" t="n">
        <v>474305</v>
      </c>
      <c r="I8" s="0" t="n">
        <v>7</v>
      </c>
      <c r="J8" s="0" t="n">
        <f aca="false">H8/1000000</f>
        <v>0.474305</v>
      </c>
      <c r="K8" s="0" t="n">
        <f aca="false">F8/1000000000</f>
        <v>16.405334472</v>
      </c>
      <c r="L8" s="0" t="n">
        <f aca="false">G8/1000000000</f>
        <v>12.624511718</v>
      </c>
      <c r="M8" s="0" t="n">
        <f aca="false">K8-L8</f>
        <v>3.780822754</v>
      </c>
      <c r="N8" s="0" t="n">
        <f aca="false">K8/$J8</f>
        <v>34.5881541877062</v>
      </c>
      <c r="O8" s="0" t="n">
        <f aca="false">L8/$J8</f>
        <v>26.6168640811292</v>
      </c>
      <c r="P8" s="0" t="n">
        <f aca="false">M8/$J8</f>
        <v>7.97129010657699</v>
      </c>
      <c r="Q8" s="0" t="n">
        <f aca="false">J$2/J8</f>
        <v>4.53239371290625</v>
      </c>
      <c r="R8" s="0" t="n">
        <f aca="false">K$2/K8</f>
        <v>2.00063991673062</v>
      </c>
      <c r="S8" s="0" t="n">
        <f aca="false">L$2/L8</f>
        <v>1.25271707605539</v>
      </c>
      <c r="T8" s="0" t="n">
        <f aca="false">M$2/M8</f>
        <v>4.49802243916563</v>
      </c>
      <c r="U8" s="0" t="n">
        <f aca="false">1-$N$137*$J$2/$K$2</f>
        <v>0.908330516194105</v>
      </c>
      <c r="V8" s="0" t="n">
        <f aca="false">1-$O$137*$J$2/$L$2</f>
        <v>0.980473535329951</v>
      </c>
      <c r="W8" s="0" t="n">
        <f aca="false">Q8/I8</f>
        <v>0.647484816129465</v>
      </c>
      <c r="X8" s="0" t="n">
        <f aca="false">1/((1-U8)/(W8*I8)+U8)</f>
        <v>1.07694106586137</v>
      </c>
      <c r="Y8" s="0" t="n">
        <f aca="false">1/((1-V8)/(W8*I8)+V8)</f>
        <v>1.01545343781548</v>
      </c>
      <c r="Z8" s="0" t="n">
        <f aca="false">(R8-X8)/R8*100</f>
        <v>46.1701700113394</v>
      </c>
      <c r="AA8" s="0" t="n">
        <f aca="false">(S8-Y8)/S8*100</f>
        <v>18.9399220921473</v>
      </c>
      <c r="AB8" s="0" t="n">
        <f aca="false">(1/R8-1/(W8*I8))/(1-1/(W8*I8))</f>
        <v>0.358247721682836</v>
      </c>
      <c r="AC8" s="2" t="n">
        <f aca="false">(1/S8-1/(W8*I8))/(1-1/(W8*I8))</f>
        <v>0.741154799912091</v>
      </c>
      <c r="AD8" s="0" t="n">
        <f aca="false">(1-U8)/(W8*(1/R8-U8))</f>
        <v>-0.346587819546363</v>
      </c>
      <c r="AE8" s="0" t="n">
        <f aca="false">AD8/I8</f>
        <v>-0.0495125456494804</v>
      </c>
      <c r="AF8" s="0" t="n">
        <f aca="false">(1-V8)/(W8*(1/S8-V8))</f>
        <v>-0.165510267337689</v>
      </c>
      <c r="AG8" s="0" t="n">
        <f aca="false">AF8/I8</f>
        <v>-0.0236443239053842</v>
      </c>
      <c r="AH8" s="0" t="n">
        <f aca="false">(R8-1)/(Q8-1)</f>
        <v>0.283275307923518</v>
      </c>
      <c r="AI8" s="0" t="n">
        <f aca="false">(S8-1)/(Q8-1)</f>
        <v>0.0715427261497052</v>
      </c>
      <c r="AJ8" s="0" t="n">
        <f aca="false">(T8-1)/(Q8-1)</f>
        <v>0.990269693433369</v>
      </c>
      <c r="AK8" s="0" t="n">
        <f aca="false">AH8*N8</f>
        <v>9.7979700280286</v>
      </c>
      <c r="AL8" s="0" t="n">
        <f aca="false">AI8*O8</f>
        <v>1.90424301792015</v>
      </c>
      <c r="AM8" s="0" t="n">
        <f aca="false">AJ8*P8</f>
        <v>7.89372701010844</v>
      </c>
      <c r="AN8" s="0" t="n">
        <f aca="false">N8-AK8</f>
        <v>24.7901841596776</v>
      </c>
      <c r="AO8" s="0" t="n">
        <f aca="false">O8-AL8</f>
        <v>24.7126210632091</v>
      </c>
      <c r="AP8" s="0" t="n">
        <f aca="false">P8-AM8</f>
        <v>0.077563096468551</v>
      </c>
      <c r="AQ8" s="0" t="n">
        <f aca="false">AN8/I8</f>
        <v>3.54145487995395</v>
      </c>
      <c r="AR8" s="0" t="n">
        <f aca="false">AO8/I8</f>
        <v>3.5303744376013</v>
      </c>
      <c r="AS8" s="0" t="n">
        <f aca="false">AP8/I8</f>
        <v>0.0110804423526501</v>
      </c>
      <c r="AT8" s="0" t="n">
        <f aca="false">(B8*64)/(C8-D8)</f>
        <v>0.000177008798442925</v>
      </c>
    </row>
    <row r="9" customFormat="false" ht="12.8" hidden="false" customHeight="false" outlineLevel="0" collapsed="false">
      <c r="B9" s="0" t="n">
        <v>8924</v>
      </c>
      <c r="C9" s="0" t="n">
        <v>11062854787</v>
      </c>
      <c r="D9" s="0" t="n">
        <v>5024373377</v>
      </c>
      <c r="E9" s="0" t="n">
        <v>1015668271</v>
      </c>
      <c r="F9" s="0" t="n">
        <v>15915710449</v>
      </c>
      <c r="G9" s="0" t="n">
        <v>12497863769</v>
      </c>
      <c r="H9" s="0" t="n">
        <v>423881</v>
      </c>
      <c r="I9" s="0" t="n">
        <v>8</v>
      </c>
      <c r="J9" s="0" t="n">
        <f aca="false">H9/1000000</f>
        <v>0.423881</v>
      </c>
      <c r="K9" s="0" t="n">
        <f aca="false">F9/1000000000</f>
        <v>15.915710449</v>
      </c>
      <c r="L9" s="0" t="n">
        <f aca="false">G9/1000000000</f>
        <v>12.497863769</v>
      </c>
      <c r="M9" s="0" t="n">
        <f aca="false">K9-L9</f>
        <v>3.41784668</v>
      </c>
      <c r="N9" s="0" t="n">
        <f aca="false">K9/$J9</f>
        <v>37.5475910668324</v>
      </c>
      <c r="O9" s="0" t="n">
        <f aca="false">L9/$J9</f>
        <v>29.4843688889099</v>
      </c>
      <c r="P9" s="0" t="n">
        <f aca="false">M9/$J9</f>
        <v>8.06322217792258</v>
      </c>
      <c r="Q9" s="0" t="n">
        <f aca="false">J$2/J9</f>
        <v>5.07155781929362</v>
      </c>
      <c r="R9" s="0" t="n">
        <f aca="false">K$2/K9</f>
        <v>2.0621867366318</v>
      </c>
      <c r="S9" s="0" t="n">
        <f aca="false">L$2/L9</f>
        <v>1.26541156939378</v>
      </c>
      <c r="T9" s="0" t="n">
        <f aca="false">M$2/M9</f>
        <v>4.97571341789972</v>
      </c>
      <c r="U9" s="0" t="n">
        <f aca="false">1-$N$137*$J$2/$K$2</f>
        <v>0.908330516194105</v>
      </c>
      <c r="V9" s="0" t="n">
        <f aca="false">1-$O$137*$J$2/$L$2</f>
        <v>0.980473535329951</v>
      </c>
      <c r="W9" s="0" t="n">
        <f aca="false">Q9/I9</f>
        <v>0.633944727411703</v>
      </c>
      <c r="X9" s="0" t="n">
        <f aca="false">1/((1-U9)/(W9*I9)+U9)</f>
        <v>1.0794406482411</v>
      </c>
      <c r="Y9" s="0" t="n">
        <f aca="false">1/((1-V9)/(W9*I9)+V9)</f>
        <v>1.01592593327945</v>
      </c>
      <c r="Z9" s="0" t="n">
        <f aca="false">(R9-X9)/R9*100</f>
        <v>47.6555333682263</v>
      </c>
      <c r="AA9" s="0" t="n">
        <f aca="false">(S9-Y9)/S9*100</f>
        <v>19.7157701216412</v>
      </c>
      <c r="AB9" s="0" t="n">
        <f aca="false">(1/R9-1/(W9*I9))/(1-1/(W9*I9))</f>
        <v>0.358415801110006</v>
      </c>
      <c r="AC9" s="2" t="n">
        <f aca="false">(1/S9-1/(W9*I9))/(1-1/(W9*I9))</f>
        <v>0.738742465653986</v>
      </c>
      <c r="AD9" s="0" t="n">
        <f aca="false">(1-U9)/(W9*(1/R9-U9))</f>
        <v>-0.341518271470236</v>
      </c>
      <c r="AE9" s="0" t="n">
        <f aca="false">AD9/I9</f>
        <v>-0.0426897839337795</v>
      </c>
      <c r="AF9" s="0" t="n">
        <f aca="false">(1-V9)/(W9*(1/S9-V9))</f>
        <v>-0.161928512450529</v>
      </c>
      <c r="AG9" s="0" t="n">
        <f aca="false">AF9/I9</f>
        <v>-0.0202410640563161</v>
      </c>
      <c r="AH9" s="0" t="n">
        <f aca="false">(R9-1)/(Q9-1)</f>
        <v>0.260879688751683</v>
      </c>
      <c r="AI9" s="0" t="n">
        <f aca="false">(S9-1)/(Q9-1)</f>
        <v>0.0651867371589556</v>
      </c>
      <c r="AJ9" s="0" t="n">
        <f aca="false">(T9-1)/(Q9-1)</f>
        <v>0.976460017111943</v>
      </c>
      <c r="AK9" s="0" t="n">
        <f aca="false">AH9*N9</f>
        <v>9.79540387089074</v>
      </c>
      <c r="AL9" s="0" t="n">
        <f aca="false">AI9*O9</f>
        <v>1.92198980505905</v>
      </c>
      <c r="AM9" s="0" t="n">
        <f aca="false">AJ9*P9</f>
        <v>7.87341406583168</v>
      </c>
      <c r="AN9" s="0" t="n">
        <f aca="false">N9-AK9</f>
        <v>27.7521871959417</v>
      </c>
      <c r="AO9" s="0" t="n">
        <f aca="false">O9-AL9</f>
        <v>27.5623790838508</v>
      </c>
      <c r="AP9" s="0" t="n">
        <f aca="false">P9-AM9</f>
        <v>0.189808112090899</v>
      </c>
      <c r="AQ9" s="0" t="n">
        <f aca="false">AN9/I9</f>
        <v>3.46902339949271</v>
      </c>
      <c r="AR9" s="0" t="n">
        <f aca="false">AO9/I9</f>
        <v>3.44529738548135</v>
      </c>
      <c r="AS9" s="0" t="n">
        <f aca="false">AP9/I9</f>
        <v>0.0237260140113623</v>
      </c>
      <c r="AT9" s="0" t="n">
        <f aca="false">(B9*64)/(C9-D9)</f>
        <v>9.45827205916661E-005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6</v>
      </c>
      <c r="H10" s="0" t="s">
        <v>7</v>
      </c>
      <c r="I10" s="0" t="s">
        <v>8</v>
      </c>
      <c r="J10" s="0" t="s">
        <v>9</v>
      </c>
      <c r="K10" s="0" t="s">
        <v>10</v>
      </c>
      <c r="L10" s="0" t="s">
        <v>11</v>
      </c>
      <c r="M10" s="0" t="s">
        <v>12</v>
      </c>
      <c r="N10" s="0" t="s">
        <v>13</v>
      </c>
      <c r="O10" s="0" t="s">
        <v>14</v>
      </c>
      <c r="P10" s="0" t="s">
        <v>15</v>
      </c>
      <c r="Q10" s="0" t="s">
        <v>16</v>
      </c>
      <c r="R10" s="0" t="s">
        <v>17</v>
      </c>
      <c r="S10" s="0" t="s">
        <v>18</v>
      </c>
      <c r="T10" s="0" t="s">
        <v>19</v>
      </c>
      <c r="AH10" s="1" t="s">
        <v>33</v>
      </c>
      <c r="AI10" s="1" t="s">
        <v>34</v>
      </c>
      <c r="AJ10" s="0" t="s">
        <v>35</v>
      </c>
      <c r="AK10" s="0" t="s">
        <v>36</v>
      </c>
      <c r="AL10" s="0" t="s">
        <v>37</v>
      </c>
      <c r="AM10" s="0" t="s">
        <v>38</v>
      </c>
      <c r="AN10" s="0" t="s">
        <v>39</v>
      </c>
      <c r="AO10" s="0" t="s">
        <v>40</v>
      </c>
      <c r="AP10" s="0" t="s">
        <v>41</v>
      </c>
      <c r="AQ10" s="0" t="s">
        <v>42</v>
      </c>
      <c r="AR10" s="0" t="s">
        <v>43</v>
      </c>
      <c r="AS10" s="0" t="s">
        <v>44</v>
      </c>
      <c r="AT10" s="0" t="s">
        <v>45</v>
      </c>
    </row>
    <row r="11" customFormat="false" ht="12.8" hidden="false" customHeight="false" outlineLevel="0" collapsed="false">
      <c r="A11" s="0" t="s">
        <v>47</v>
      </c>
      <c r="B11" s="0" t="n">
        <v>15157744</v>
      </c>
      <c r="C11" s="0" t="n">
        <v>9232645509</v>
      </c>
      <c r="D11" s="0" t="n">
        <v>3832757788</v>
      </c>
      <c r="E11" s="0" t="n">
        <v>1365279507</v>
      </c>
      <c r="F11" s="0" t="n">
        <v>27011047363</v>
      </c>
      <c r="G11" s="0" t="n">
        <v>14231018066</v>
      </c>
      <c r="H11" s="0" t="n">
        <v>1329119</v>
      </c>
      <c r="I11" s="0" t="n">
        <v>1</v>
      </c>
      <c r="J11" s="0" t="n">
        <f aca="false">H11/1000000</f>
        <v>1.329119</v>
      </c>
      <c r="K11" s="0" t="n">
        <f aca="false">F11/1000000000</f>
        <v>27.011047363</v>
      </c>
      <c r="L11" s="0" t="n">
        <f aca="false">G11/1000000000</f>
        <v>14.231018066</v>
      </c>
      <c r="M11" s="0" t="n">
        <f aca="false">K11-L11</f>
        <v>12.780029297</v>
      </c>
      <c r="N11" s="0" t="n">
        <f aca="false">K11/$J11</f>
        <v>20.3225199271096</v>
      </c>
      <c r="O11" s="0" t="n">
        <f aca="false">L11/$J11</f>
        <v>10.7071060348998</v>
      </c>
      <c r="P11" s="0" t="n">
        <f aca="false">M11/$J11</f>
        <v>9.6154138922098</v>
      </c>
      <c r="Q11" s="0" t="n">
        <f aca="false">J$11/J11</f>
        <v>1</v>
      </c>
      <c r="R11" s="0" t="n">
        <f aca="false">K$11/K11</f>
        <v>1</v>
      </c>
      <c r="S11" s="0" t="n">
        <f aca="false">L$11/L11</f>
        <v>1</v>
      </c>
      <c r="T11" s="0" t="n">
        <f aca="false">M$11/M11</f>
        <v>1</v>
      </c>
      <c r="AH11" s="0" t="e">
        <f aca="false">(R11-1)/(Q11-1)</f>
        <v>#DIV/0!</v>
      </c>
      <c r="AI11" s="0" t="e">
        <f aca="false">(S11-1)/(Q11-1)</f>
        <v>#DIV/0!</v>
      </c>
      <c r="AJ11" s="0" t="e">
        <f aca="false">(T11-1)/(Q11-1)</f>
        <v>#DIV/0!</v>
      </c>
      <c r="AK11" s="0" t="e">
        <f aca="false">AH11*N11</f>
        <v>#DIV/0!</v>
      </c>
      <c r="AL11" s="0" t="e">
        <f aca="false">AI11*O11</f>
        <v>#DIV/0!</v>
      </c>
      <c r="AM11" s="0" t="e">
        <f aca="false">AJ11*P11</f>
        <v>#DIV/0!</v>
      </c>
      <c r="AN11" s="0" t="e">
        <f aca="false">N11-AK11</f>
        <v>#DIV/0!</v>
      </c>
      <c r="AO11" s="0" t="e">
        <f aca="false">O11-AL11</f>
        <v>#DIV/0!</v>
      </c>
      <c r="AP11" s="0" t="e">
        <f aca="false">P11-AM11</f>
        <v>#DIV/0!</v>
      </c>
      <c r="AQ11" s="0" t="e">
        <f aca="false">AN11/I11</f>
        <v>#DIV/0!</v>
      </c>
      <c r="AR11" s="0" t="e">
        <f aca="false">AO11/I11</f>
        <v>#DIV/0!</v>
      </c>
      <c r="AS11" s="0" t="e">
        <f aca="false">AP11/I11</f>
        <v>#DIV/0!</v>
      </c>
      <c r="AT11" s="0" t="n">
        <f aca="false">(B11*64)/(C11-D11)</f>
        <v>0.17965107167457</v>
      </c>
    </row>
    <row r="12" customFormat="false" ht="12.8" hidden="false" customHeight="false" outlineLevel="0" collapsed="false">
      <c r="B12" s="0" t="n">
        <v>33513367</v>
      </c>
      <c r="C12" s="0" t="n">
        <v>9198885868</v>
      </c>
      <c r="D12" s="0" t="n">
        <v>3808375620</v>
      </c>
      <c r="E12" s="0" t="n">
        <v>1358316822</v>
      </c>
      <c r="F12" s="0" t="n">
        <v>24981628417</v>
      </c>
      <c r="G12" s="0" t="n">
        <v>16385253906</v>
      </c>
      <c r="H12" s="0" t="n">
        <v>862314</v>
      </c>
      <c r="I12" s="0" t="n">
        <v>2</v>
      </c>
      <c r="J12" s="0" t="n">
        <f aca="false">H12/1000000</f>
        <v>0.862314</v>
      </c>
      <c r="K12" s="0" t="n">
        <f aca="false">F12/1000000000</f>
        <v>24.981628417</v>
      </c>
      <c r="L12" s="0" t="n">
        <f aca="false">G12/1000000000</f>
        <v>16.385253906</v>
      </c>
      <c r="M12" s="0" t="n">
        <f aca="false">K12-L12</f>
        <v>8.596374511</v>
      </c>
      <c r="N12" s="0" t="n">
        <f aca="false">K12/$J12</f>
        <v>28.9704544017608</v>
      </c>
      <c r="O12" s="0" t="n">
        <f aca="false">L12/$J12</f>
        <v>19.0014935464344</v>
      </c>
      <c r="P12" s="0" t="n">
        <f aca="false">M12/$J12</f>
        <v>9.96896085532648</v>
      </c>
      <c r="Q12" s="0" t="n">
        <f aca="false">J$11/J12</f>
        <v>1.54133992953843</v>
      </c>
      <c r="R12" s="0" t="n">
        <f aca="false">K$11/K12</f>
        <v>1.08123645553142</v>
      </c>
      <c r="S12" s="0" t="n">
        <f aca="false">L$11/L12</f>
        <v>0.868525940924775</v>
      </c>
      <c r="T12" s="0" t="n">
        <f aca="false">M$11/M12</f>
        <v>1.48667665428566</v>
      </c>
      <c r="AH12" s="0" t="n">
        <f aca="false">(R12-1)/(Q12-1)</f>
        <v>0.150065515397475</v>
      </c>
      <c r="AI12" s="0" t="n">
        <f aca="false">(S12-1)/(Q12-1)</f>
        <v>-0.242867839413445</v>
      </c>
      <c r="AJ12" s="0" t="n">
        <f aca="false">(T12-1)/(Q12-1)</f>
        <v>0.899022273676769</v>
      </c>
      <c r="AK12" s="0" t="n">
        <f aca="false">AH12*N12</f>
        <v>4.34746617109929</v>
      </c>
      <c r="AL12" s="0" t="n">
        <f aca="false">AI12*O12</f>
        <v>-4.61485168325103</v>
      </c>
      <c r="AM12" s="0" t="n">
        <f aca="false">AJ12*P12</f>
        <v>8.96231785435032</v>
      </c>
      <c r="AN12" s="0" t="n">
        <f aca="false">N12-AK12</f>
        <v>24.6229882306616</v>
      </c>
      <c r="AO12" s="0" t="n">
        <f aca="false">O12-AL12</f>
        <v>23.6163452296854</v>
      </c>
      <c r="AP12" s="0" t="n">
        <f aca="false">P12-AM12</f>
        <v>1.00664300097616</v>
      </c>
      <c r="AQ12" s="0" t="n">
        <f aca="false">AN12/I12</f>
        <v>12.3114941153308</v>
      </c>
      <c r="AR12" s="0" t="n">
        <f aca="false">AO12/I12</f>
        <v>11.8081726148427</v>
      </c>
      <c r="AS12" s="0" t="n">
        <f aca="false">AP12/I12</f>
        <v>0.503321500488082</v>
      </c>
      <c r="AT12" s="0" t="n">
        <f aca="false">(B12*64)/(C12-D12)</f>
        <v>0.397894705569995</v>
      </c>
    </row>
    <row r="13" customFormat="false" ht="12.8" hidden="false" customHeight="false" outlineLevel="0" collapsed="false">
      <c r="B13" s="0" t="n">
        <v>58544004</v>
      </c>
      <c r="C13" s="0" t="n">
        <v>9275668806</v>
      </c>
      <c r="D13" s="0" t="n">
        <v>3817635119</v>
      </c>
      <c r="E13" s="0" t="n">
        <v>1380479015</v>
      </c>
      <c r="F13" s="0" t="n">
        <v>27501403808</v>
      </c>
      <c r="G13" s="0" t="n">
        <v>19548583984</v>
      </c>
      <c r="H13" s="0" t="n">
        <v>817749</v>
      </c>
      <c r="I13" s="0" t="n">
        <v>3</v>
      </c>
      <c r="J13" s="0" t="n">
        <f aca="false">H13/1000000</f>
        <v>0.817749</v>
      </c>
      <c r="K13" s="0" t="n">
        <f aca="false">F13/1000000000</f>
        <v>27.501403808</v>
      </c>
      <c r="L13" s="0" t="n">
        <f aca="false">G13/1000000000</f>
        <v>19.548583984</v>
      </c>
      <c r="M13" s="0" t="n">
        <f aca="false">K13-L13</f>
        <v>7.952819824</v>
      </c>
      <c r="N13" s="0" t="n">
        <f aca="false">K13/$J13</f>
        <v>33.6306174730877</v>
      </c>
      <c r="O13" s="0" t="n">
        <f aca="false">L13/$J13</f>
        <v>23.9053596935001</v>
      </c>
      <c r="P13" s="0" t="n">
        <f aca="false">M13/$J13</f>
        <v>9.72525777958762</v>
      </c>
      <c r="Q13" s="0" t="n">
        <f aca="false">J$11/J13</f>
        <v>1.6253385818876</v>
      </c>
      <c r="R13" s="0" t="n">
        <f aca="false">K$11/K13</f>
        <v>0.982169766735422</v>
      </c>
      <c r="S13" s="0" t="n">
        <f aca="false">L$11/L13</f>
        <v>0.72798204093185</v>
      </c>
      <c r="T13" s="0" t="n">
        <f aca="false">M$11/M13</f>
        <v>1.60698086714255</v>
      </c>
      <c r="AH13" s="0" t="n">
        <f aca="false">(R13-1)/(Q13-1)</f>
        <v>-0.0285129268863554</v>
      </c>
      <c r="AI13" s="0" t="n">
        <f aca="false">(S13-1)/(Q13-1)</f>
        <v>-0.434993085261201</v>
      </c>
      <c r="AJ13" s="0" t="n">
        <f aca="false">(T13-1)/(Q13-1)</f>
        <v>0.97064355970228</v>
      </c>
      <c r="AK13" s="0" t="n">
        <f aca="false">AH13*N13</f>
        <v>-0.958907337153137</v>
      </c>
      <c r="AL13" s="0" t="n">
        <f aca="false">AI13*O13</f>
        <v>-10.3986661673544</v>
      </c>
      <c r="AM13" s="0" t="n">
        <f aca="false">AJ13*P13</f>
        <v>9.43975883020122</v>
      </c>
      <c r="AN13" s="0" t="n">
        <f aca="false">N13-AK13</f>
        <v>34.5895248102408</v>
      </c>
      <c r="AO13" s="0" t="n">
        <f aca="false">O13-AL13</f>
        <v>34.3040258608544</v>
      </c>
      <c r="AP13" s="0" t="n">
        <f aca="false">P13-AM13</f>
        <v>0.285498949386399</v>
      </c>
      <c r="AQ13" s="0" t="n">
        <f aca="false">AN13/I13</f>
        <v>11.5298416034136</v>
      </c>
      <c r="AR13" s="0" t="n">
        <f aca="false">AO13/I13</f>
        <v>11.4346752869515</v>
      </c>
      <c r="AS13" s="0" t="n">
        <f aca="false">AP13/I13</f>
        <v>0.0951663164621331</v>
      </c>
      <c r="AT13" s="0" t="n">
        <f aca="false">(B13*64)/(C13-D13)</f>
        <v>0.686477304990661</v>
      </c>
    </row>
    <row r="14" customFormat="false" ht="12.8" hidden="false" customHeight="false" outlineLevel="0" collapsed="false">
      <c r="B14" s="0" t="n">
        <v>80768619</v>
      </c>
      <c r="C14" s="0" t="n">
        <v>9269222235</v>
      </c>
      <c r="D14" s="0" t="n">
        <v>3809810081</v>
      </c>
      <c r="E14" s="0" t="n">
        <v>1379568696</v>
      </c>
      <c r="F14" s="0" t="n">
        <v>30437683105</v>
      </c>
      <c r="G14" s="0" t="n">
        <v>22769409179</v>
      </c>
      <c r="H14" s="0" t="n">
        <v>795291</v>
      </c>
      <c r="I14" s="0" t="n">
        <v>4</v>
      </c>
      <c r="J14" s="0" t="n">
        <f aca="false">H14/1000000</f>
        <v>0.795291</v>
      </c>
      <c r="K14" s="0" t="n">
        <f aca="false">F14/1000000000</f>
        <v>30.437683105</v>
      </c>
      <c r="L14" s="0" t="n">
        <f aca="false">G14/1000000000</f>
        <v>22.769409179</v>
      </c>
      <c r="M14" s="0" t="n">
        <f aca="false">K14-L14</f>
        <v>7.668273926</v>
      </c>
      <c r="N14" s="0" t="n">
        <f aca="false">K14/$J14</f>
        <v>38.2723847057241</v>
      </c>
      <c r="O14" s="0" t="n">
        <f aca="false">L14/$J14</f>
        <v>28.6302864976468</v>
      </c>
      <c r="P14" s="0" t="n">
        <f aca="false">M14/$J14</f>
        <v>9.6420982080773</v>
      </c>
      <c r="Q14" s="0" t="n">
        <f aca="false">J$11/J14</f>
        <v>1.67123606327747</v>
      </c>
      <c r="R14" s="0" t="n">
        <f aca="false">K$11/K14</f>
        <v>0.887421268886359</v>
      </c>
      <c r="S14" s="0" t="n">
        <f aca="false">L$11/L14</f>
        <v>0.625006031299447</v>
      </c>
      <c r="T14" s="0" t="n">
        <f aca="false">M$11/M14</f>
        <v>1.66661095056452</v>
      </c>
      <c r="AH14" s="0" t="n">
        <f aca="false">(R14-1)/(Q14-1)</f>
        <v>-0.167718537892539</v>
      </c>
      <c r="AI14" s="0" t="n">
        <f aca="false">(S14-1)/(Q14-1)</f>
        <v>-0.558661831829412</v>
      </c>
      <c r="AJ14" s="0" t="n">
        <f aca="false">(T14-1)/(Q14-1)</f>
        <v>0.993109558669476</v>
      </c>
      <c r="AK14" s="0" t="n">
        <f aca="false">AH14*N14</f>
        <v>-6.41898840450483</v>
      </c>
      <c r="AL14" s="0" t="n">
        <f aca="false">AI14*O14</f>
        <v>-15.9946483005762</v>
      </c>
      <c r="AM14" s="0" t="n">
        <f aca="false">AJ14*P14</f>
        <v>9.57565989607139</v>
      </c>
      <c r="AN14" s="0" t="n">
        <f aca="false">N14-AK14</f>
        <v>44.6913731102289</v>
      </c>
      <c r="AO14" s="0" t="n">
        <f aca="false">O14-AL14</f>
        <v>44.624934798223</v>
      </c>
      <c r="AP14" s="0" t="n">
        <f aca="false">P14-AM14</f>
        <v>0.0664383120059071</v>
      </c>
      <c r="AQ14" s="0" t="n">
        <f aca="false">AN14/I14</f>
        <v>11.1728432775572</v>
      </c>
      <c r="AR14" s="0" t="n">
        <f aca="false">AO14/I14</f>
        <v>11.1562336995557</v>
      </c>
      <c r="AS14" s="0" t="n">
        <f aca="false">AP14/I14</f>
        <v>0.0166095780014768</v>
      </c>
      <c r="AT14" s="0" t="n">
        <f aca="false">(B14*64)/(C14-D14)</f>
        <v>0.946840331923399</v>
      </c>
    </row>
    <row r="15" customFormat="false" ht="12.8" hidden="false" customHeight="false" outlineLevel="0" collapsed="false">
      <c r="B15" s="0" t="n">
        <v>80331015</v>
      </c>
      <c r="C15" s="0" t="n">
        <v>9721754169</v>
      </c>
      <c r="D15" s="0" t="n">
        <v>3875996118</v>
      </c>
      <c r="E15" s="0" t="n">
        <v>1508635052</v>
      </c>
      <c r="F15" s="0" t="n">
        <v>31275512695</v>
      </c>
      <c r="G15" s="0" t="n">
        <v>23490600585</v>
      </c>
      <c r="H15" s="0" t="n">
        <v>816449</v>
      </c>
      <c r="I15" s="0" t="n">
        <v>5</v>
      </c>
      <c r="J15" s="0" t="n">
        <f aca="false">H15/1000000</f>
        <v>0.816449</v>
      </c>
      <c r="K15" s="0" t="n">
        <f aca="false">F15/1000000000</f>
        <v>31.275512695</v>
      </c>
      <c r="L15" s="0" t="n">
        <f aca="false">G15/1000000000</f>
        <v>23.490600585</v>
      </c>
      <c r="M15" s="0" t="n">
        <f aca="false">K15-L15</f>
        <v>7.78491211</v>
      </c>
      <c r="N15" s="0" t="n">
        <f aca="false">K15/$J15</f>
        <v>38.3067560802941</v>
      </c>
      <c r="O15" s="0" t="n">
        <f aca="false">L15/$J15</f>
        <v>28.7716692469462</v>
      </c>
      <c r="P15" s="0" t="n">
        <f aca="false">M15/$J15</f>
        <v>9.53508683334783</v>
      </c>
      <c r="Q15" s="0" t="n">
        <f aca="false">J$11/J15</f>
        <v>1.62792654532004</v>
      </c>
      <c r="R15" s="0" t="n">
        <f aca="false">K$11/K15</f>
        <v>0.8636484276505</v>
      </c>
      <c r="S15" s="0" t="n">
        <f aca="false">L$11/L15</f>
        <v>0.60581754878959</v>
      </c>
      <c r="T15" s="0" t="n">
        <f aca="false">M$11/M15</f>
        <v>1.64164079393826</v>
      </c>
      <c r="AH15" s="0" t="n">
        <f aca="false">(R15-1)/(Q15-1)</f>
        <v>-0.21714573681545</v>
      </c>
      <c r="AI15" s="0" t="n">
        <f aca="false">(S15-1)/(Q15-1)</f>
        <v>-0.627752488166439</v>
      </c>
      <c r="AJ15" s="0" t="n">
        <f aca="false">(T15-1)/(Q15-1)</f>
        <v>1.02184053010728</v>
      </c>
      <c r="AK15" s="0" t="n">
        <f aca="false">AH15*N15</f>
        <v>-8.31814877406519</v>
      </c>
      <c r="AL15" s="0" t="n">
        <f aca="false">AI15*O15</f>
        <v>-18.0614869584723</v>
      </c>
      <c r="AM15" s="0" t="n">
        <f aca="false">AJ15*P15</f>
        <v>9.74333818440712</v>
      </c>
      <c r="AN15" s="0" t="n">
        <f aca="false">N15-AK15</f>
        <v>46.6249048543592</v>
      </c>
      <c r="AO15" s="0" t="n">
        <f aca="false">O15-AL15</f>
        <v>46.8331562054185</v>
      </c>
      <c r="AP15" s="0" t="n">
        <f aca="false">P15-AM15</f>
        <v>-0.208251351059294</v>
      </c>
      <c r="AQ15" s="0" t="n">
        <f aca="false">AN15/I15</f>
        <v>9.32498097087185</v>
      </c>
      <c r="AR15" s="0" t="n">
        <f aca="false">AO15/I15</f>
        <v>9.36663124108371</v>
      </c>
      <c r="AS15" s="0" t="n">
        <f aca="false">AP15/I15</f>
        <v>-0.0416502702118589</v>
      </c>
      <c r="AT15" s="0" t="n">
        <f aca="false">(B15*64)/(C15-D15)</f>
        <v>0.879472758733237</v>
      </c>
    </row>
    <row r="16" customFormat="false" ht="12.8" hidden="false" customHeight="false" outlineLevel="0" collapsed="false">
      <c r="B16" s="0" t="n">
        <v>83033410</v>
      </c>
      <c r="C16" s="0" t="n">
        <v>9720305012</v>
      </c>
      <c r="D16" s="0" t="n">
        <v>3875139599</v>
      </c>
      <c r="E16" s="0" t="n">
        <v>1508304291</v>
      </c>
      <c r="F16" s="0" t="n">
        <v>31100158691</v>
      </c>
      <c r="G16" s="0" t="n">
        <v>23386474609</v>
      </c>
      <c r="H16" s="0" t="n">
        <v>812034</v>
      </c>
      <c r="I16" s="0" t="n">
        <v>6</v>
      </c>
      <c r="J16" s="0" t="n">
        <f aca="false">H16/1000000</f>
        <v>0.812034</v>
      </c>
      <c r="K16" s="0" t="n">
        <f aca="false">F16/1000000000</f>
        <v>31.100158691</v>
      </c>
      <c r="L16" s="0" t="n">
        <f aca="false">G16/1000000000</f>
        <v>23.386474609</v>
      </c>
      <c r="M16" s="0" t="n">
        <f aca="false">K16-L16</f>
        <v>7.713684082</v>
      </c>
      <c r="N16" s="0" t="n">
        <f aca="false">K16/$J16</f>
        <v>38.2990843868606</v>
      </c>
      <c r="O16" s="0" t="n">
        <f aca="false">L16/$J16</f>
        <v>28.7998711987429</v>
      </c>
      <c r="P16" s="0" t="n">
        <f aca="false">M16/$J16</f>
        <v>9.49921318811774</v>
      </c>
      <c r="Q16" s="0" t="n">
        <f aca="false">J$11/J16</f>
        <v>1.63677752409382</v>
      </c>
      <c r="R16" s="0" t="n">
        <f aca="false">K$11/K16</f>
        <v>0.868517991543775</v>
      </c>
      <c r="S16" s="0" t="n">
        <f aca="false">L$11/L16</f>
        <v>0.608514891788067</v>
      </c>
      <c r="T16" s="0" t="n">
        <f aca="false">M$11/M16</f>
        <v>1.65679967718958</v>
      </c>
      <c r="AH16" s="0" t="n">
        <f aca="false">(R16-1)/(Q16-1)</f>
        <v>-0.206480290967137</v>
      </c>
      <c r="AI16" s="0" t="n">
        <f aca="false">(S16-1)/(Q16-1)</f>
        <v>-0.614791027320014</v>
      </c>
      <c r="AJ16" s="0" t="n">
        <f aca="false">(T16-1)/(Q16-1)</f>
        <v>1.03144293310957</v>
      </c>
      <c r="AK16" s="0" t="n">
        <f aca="false">AH16*N16</f>
        <v>-7.90800608797394</v>
      </c>
      <c r="AL16" s="0" t="n">
        <f aca="false">AI16*O16</f>
        <v>-17.7059024009592</v>
      </c>
      <c r="AM16" s="0" t="n">
        <f aca="false">AJ16*P16</f>
        <v>9.79789631298529</v>
      </c>
      <c r="AN16" s="0" t="n">
        <f aca="false">N16-AK16</f>
        <v>46.2070904748346</v>
      </c>
      <c r="AO16" s="0" t="n">
        <f aca="false">O16-AL16</f>
        <v>46.5057735997021</v>
      </c>
      <c r="AP16" s="0" t="n">
        <f aca="false">P16-AM16</f>
        <v>-0.298683124867553</v>
      </c>
      <c r="AQ16" s="0" t="n">
        <f aca="false">AN16/I16</f>
        <v>7.70118174580577</v>
      </c>
      <c r="AR16" s="0" t="n">
        <f aca="false">AO16/I16</f>
        <v>7.75096226661702</v>
      </c>
      <c r="AS16" s="0" t="n">
        <f aca="false">AP16/I16</f>
        <v>-0.0497805208112589</v>
      </c>
      <c r="AT16" s="0" t="n">
        <f aca="false">(B16*64)/(C16-D16)</f>
        <v>0.909151044413737</v>
      </c>
    </row>
    <row r="17" customFormat="false" ht="12.8" hidden="false" customHeight="false" outlineLevel="0" collapsed="false">
      <c r="B17" s="0" t="n">
        <v>94274319</v>
      </c>
      <c r="C17" s="0" t="n">
        <v>9701972761</v>
      </c>
      <c r="D17" s="0" t="n">
        <v>3875528416</v>
      </c>
      <c r="E17" s="0" t="n">
        <v>1502636523</v>
      </c>
      <c r="F17" s="0" t="n">
        <v>32253234863</v>
      </c>
      <c r="G17" s="0" t="n">
        <v>24209228515</v>
      </c>
      <c r="H17" s="0" t="n">
        <v>835801</v>
      </c>
      <c r="I17" s="0" t="n">
        <v>7</v>
      </c>
      <c r="J17" s="0" t="n">
        <f aca="false">H17/1000000</f>
        <v>0.835801</v>
      </c>
      <c r="K17" s="0" t="n">
        <f aca="false">F17/1000000000</f>
        <v>32.253234863</v>
      </c>
      <c r="L17" s="0" t="n">
        <f aca="false">G17/1000000000</f>
        <v>24.209228515</v>
      </c>
      <c r="M17" s="0" t="n">
        <f aca="false">K17-L17</f>
        <v>8.044006348</v>
      </c>
      <c r="N17" s="0" t="n">
        <f aca="false">K17/$J17</f>
        <v>38.589610281634</v>
      </c>
      <c r="O17" s="0" t="n">
        <f aca="false">L17/$J17</f>
        <v>28.9653021652283</v>
      </c>
      <c r="P17" s="0" t="n">
        <f aca="false">M17/$J17</f>
        <v>9.6243081164057</v>
      </c>
      <c r="Q17" s="0" t="n">
        <f aca="false">J$11/J17</f>
        <v>1.59023379967241</v>
      </c>
      <c r="R17" s="0" t="n">
        <f aca="false">K$11/K17</f>
        <v>0.837467853309384</v>
      </c>
      <c r="S17" s="0" t="n">
        <f aca="false">L$11/L17</f>
        <v>0.587834430873437</v>
      </c>
      <c r="T17" s="0" t="n">
        <f aca="false">M$11/M17</f>
        <v>1.58876419834968</v>
      </c>
      <c r="AH17" s="0" t="n">
        <f aca="false">(R17-1)/(Q17-1)</f>
        <v>-0.275369094045146</v>
      </c>
      <c r="AI17" s="0" t="n">
        <f aca="false">(S17-1)/(Q17-1)</f>
        <v>-0.698308991039351</v>
      </c>
      <c r="AJ17" s="0" t="n">
        <f aca="false">(T17-1)/(Q17-1)</f>
        <v>0.997510136960064</v>
      </c>
      <c r="AK17" s="0" t="n">
        <f aca="false">AH17*N17</f>
        <v>-10.6263860228088</v>
      </c>
      <c r="AL17" s="0" t="n">
        <f aca="false">AI17*O17</f>
        <v>-20.2267309301505</v>
      </c>
      <c r="AM17" s="0" t="n">
        <f aca="false">AJ17*P17</f>
        <v>9.60034490734171</v>
      </c>
      <c r="AN17" s="0" t="n">
        <f aca="false">N17-AK17</f>
        <v>49.2159963044429</v>
      </c>
      <c r="AO17" s="0" t="n">
        <f aca="false">O17-AL17</f>
        <v>49.1920330953789</v>
      </c>
      <c r="AP17" s="0" t="n">
        <f aca="false">P17-AM17</f>
        <v>0.0239632090639947</v>
      </c>
      <c r="AQ17" s="0" t="n">
        <f aca="false">AN17/I17</f>
        <v>7.03085661492041</v>
      </c>
      <c r="AR17" s="0" t="n">
        <f aca="false">AO17/I17</f>
        <v>7.02743329933984</v>
      </c>
      <c r="AS17" s="0" t="n">
        <f aca="false">AP17/I17</f>
        <v>0.00342331558057068</v>
      </c>
      <c r="AT17" s="0" t="n">
        <f aca="false">(B17*64)/(C17-D17)</f>
        <v>1.03554690626672</v>
      </c>
    </row>
    <row r="18" customFormat="false" ht="12.8" hidden="false" customHeight="false" outlineLevel="0" collapsed="false">
      <c r="B18" s="0" t="n">
        <v>91272712</v>
      </c>
      <c r="C18" s="0" t="n">
        <v>9499860508</v>
      </c>
      <c r="D18" s="0" t="n">
        <v>3843489558</v>
      </c>
      <c r="E18" s="0" t="n">
        <v>1445311580</v>
      </c>
      <c r="F18" s="0" t="n">
        <v>31627380371</v>
      </c>
      <c r="G18" s="0" t="n">
        <v>23779174804</v>
      </c>
      <c r="H18" s="0" t="n">
        <v>810165</v>
      </c>
      <c r="I18" s="0" t="n">
        <v>8</v>
      </c>
      <c r="J18" s="0" t="n">
        <f aca="false">H18/1000000</f>
        <v>0.810165</v>
      </c>
      <c r="K18" s="0" t="n">
        <f aca="false">F18/1000000000</f>
        <v>31.627380371</v>
      </c>
      <c r="L18" s="0" t="n">
        <f aca="false">G18/1000000000</f>
        <v>23.779174804</v>
      </c>
      <c r="M18" s="0" t="n">
        <f aca="false">K18-L18</f>
        <v>7.848205567</v>
      </c>
      <c r="N18" s="0" t="n">
        <f aca="false">K18/$J18</f>
        <v>39.0381963809841</v>
      </c>
      <c r="O18" s="0" t="n">
        <f aca="false">L18/$J18</f>
        <v>29.3510270179531</v>
      </c>
      <c r="P18" s="0" t="n">
        <f aca="false">M18/$J18</f>
        <v>9.68716936303099</v>
      </c>
      <c r="Q18" s="0" t="n">
        <f aca="false">J$11/J18</f>
        <v>1.64055346750353</v>
      </c>
      <c r="R18" s="0" t="n">
        <f aca="false">K$11/K18</f>
        <v>0.854039982007715</v>
      </c>
      <c r="S18" s="0" t="n">
        <f aca="false">L$11/L18</f>
        <v>0.598465597872898</v>
      </c>
      <c r="T18" s="0" t="n">
        <f aca="false">M$11/M18</f>
        <v>1.62840144640671</v>
      </c>
      <c r="AH18" s="0" t="n">
        <f aca="false">(R18-1)/(Q18-1)</f>
        <v>-0.22786547165398</v>
      </c>
      <c r="AI18" s="0" t="n">
        <f aca="false">(S18-1)/(Q18-1)</f>
        <v>-0.626855403175048</v>
      </c>
      <c r="AJ18" s="0" t="n">
        <f aca="false">(T18-1)/(Q18-1)</f>
        <v>0.981028873133443</v>
      </c>
      <c r="AK18" s="0" t="n">
        <f aca="false">AH18*N18</f>
        <v>-8.89545703087364</v>
      </c>
      <c r="AL18" s="0" t="n">
        <f aca="false">AI18*O18</f>
        <v>-18.3988498749407</v>
      </c>
      <c r="AM18" s="0" t="n">
        <f aca="false">AJ18*P18</f>
        <v>9.5033928440671</v>
      </c>
      <c r="AN18" s="0" t="n">
        <f aca="false">N18-AK18</f>
        <v>47.9336534118578</v>
      </c>
      <c r="AO18" s="0" t="n">
        <f aca="false">O18-AL18</f>
        <v>47.7498768928939</v>
      </c>
      <c r="AP18" s="0" t="n">
        <f aca="false">P18-AM18</f>
        <v>0.183776518963887</v>
      </c>
      <c r="AQ18" s="0" t="n">
        <f aca="false">AN18/I18</f>
        <v>5.99170667648222</v>
      </c>
      <c r="AR18" s="0" t="n">
        <f aca="false">AO18/I18</f>
        <v>5.96873461161174</v>
      </c>
      <c r="AS18" s="0" t="n">
        <f aca="false">AP18/I18</f>
        <v>0.0229720648704859</v>
      </c>
      <c r="AT18" s="0" t="n">
        <f aca="false">(B18*64)/(C18-D18)</f>
        <v>1.03272108912871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6</v>
      </c>
      <c r="H19" s="0" t="s">
        <v>7</v>
      </c>
      <c r="I19" s="0" t="s">
        <v>8</v>
      </c>
      <c r="J19" s="0" t="s">
        <v>9</v>
      </c>
      <c r="K19" s="0" t="s">
        <v>10</v>
      </c>
      <c r="L19" s="0" t="s">
        <v>11</v>
      </c>
      <c r="M19" s="0" t="s">
        <v>12</v>
      </c>
      <c r="N19" s="0" t="s">
        <v>13</v>
      </c>
      <c r="O19" s="0" t="s">
        <v>14</v>
      </c>
      <c r="P19" s="0" t="s">
        <v>15</v>
      </c>
      <c r="Q19" s="0" t="s">
        <v>16</v>
      </c>
      <c r="R19" s="0" t="s">
        <v>17</v>
      </c>
      <c r="S19" s="0" t="s">
        <v>18</v>
      </c>
      <c r="T19" s="0" t="s">
        <v>19</v>
      </c>
      <c r="AH19" s="1" t="s">
        <v>33</v>
      </c>
      <c r="AI19" s="1" t="s">
        <v>34</v>
      </c>
      <c r="AJ19" s="0" t="s">
        <v>35</v>
      </c>
      <c r="AK19" s="0" t="s">
        <v>36</v>
      </c>
      <c r="AL19" s="0" t="s">
        <v>37</v>
      </c>
      <c r="AM19" s="0" t="s">
        <v>38</v>
      </c>
      <c r="AN19" s="0" t="s">
        <v>39</v>
      </c>
      <c r="AO19" s="0" t="s">
        <v>40</v>
      </c>
      <c r="AP19" s="0" t="s">
        <v>41</v>
      </c>
      <c r="AQ19" s="0" t="s">
        <v>42</v>
      </c>
      <c r="AR19" s="0" t="s">
        <v>43</v>
      </c>
      <c r="AS19" s="0" t="s">
        <v>44</v>
      </c>
      <c r="AT19" s="0" t="s">
        <v>45</v>
      </c>
    </row>
    <row r="20" customFormat="false" ht="12.8" hidden="false" customHeight="false" outlineLevel="0" collapsed="false">
      <c r="A20" s="0" t="s">
        <v>48</v>
      </c>
      <c r="B20" s="0" t="n">
        <v>125783217</v>
      </c>
      <c r="C20" s="0" t="n">
        <v>76613545832</v>
      </c>
      <c r="D20" s="0" t="n">
        <v>27754771490</v>
      </c>
      <c r="E20" s="0" t="n">
        <v>11809658619</v>
      </c>
      <c r="F20" s="0" t="n">
        <v>182768493652</v>
      </c>
      <c r="G20" s="0" t="n">
        <v>99445190429</v>
      </c>
      <c r="H20" s="0" t="n">
        <v>8947724</v>
      </c>
      <c r="I20" s="0" t="n">
        <v>1</v>
      </c>
      <c r="J20" s="0" t="n">
        <f aca="false">H20/1000000</f>
        <v>8.947724</v>
      </c>
      <c r="K20" s="0" t="n">
        <f aca="false">F20/1000000000</f>
        <v>182.768493652</v>
      </c>
      <c r="L20" s="0" t="n">
        <f aca="false">G20/1000000000</f>
        <v>99.445190429</v>
      </c>
      <c r="M20" s="0" t="n">
        <f aca="false">K20-L20</f>
        <v>83.323303223</v>
      </c>
      <c r="N20" s="0" t="n">
        <f aca="false">K20/$J20</f>
        <v>20.426255174165</v>
      </c>
      <c r="O20" s="0" t="n">
        <f aca="false">L20/$J20</f>
        <v>11.1140207754508</v>
      </c>
      <c r="P20" s="0" t="n">
        <f aca="false">M20/$J20</f>
        <v>9.31223439871413</v>
      </c>
      <c r="Q20" s="0" t="n">
        <f aca="false">J$20/J20</f>
        <v>1</v>
      </c>
      <c r="R20" s="0" t="n">
        <f aca="false">K$20/K20</f>
        <v>1</v>
      </c>
      <c r="S20" s="0" t="n">
        <f aca="false">L$20/L20</f>
        <v>1</v>
      </c>
      <c r="T20" s="0" t="n">
        <f aca="false">M$20/M20</f>
        <v>1</v>
      </c>
      <c r="AH20" s="0" t="e">
        <f aca="false">(R20-1)/(Q20-1)</f>
        <v>#DIV/0!</v>
      </c>
      <c r="AI20" s="0" t="e">
        <f aca="false">(S20-1)/(Q20-1)</f>
        <v>#DIV/0!</v>
      </c>
      <c r="AJ20" s="0" t="e">
        <f aca="false">(T20-1)/(Q20-1)</f>
        <v>#DIV/0!</v>
      </c>
      <c r="AK20" s="0" t="e">
        <f aca="false">AH20*N20</f>
        <v>#DIV/0!</v>
      </c>
      <c r="AL20" s="0" t="e">
        <f aca="false">AI20*O20</f>
        <v>#DIV/0!</v>
      </c>
      <c r="AM20" s="0" t="e">
        <f aca="false">AJ20*P20</f>
        <v>#DIV/0!</v>
      </c>
      <c r="AN20" s="0" t="e">
        <f aca="false">N20-AK20</f>
        <v>#DIV/0!</v>
      </c>
      <c r="AO20" s="0" t="e">
        <f aca="false">O20-AL20</f>
        <v>#DIV/0!</v>
      </c>
      <c r="AP20" s="0" t="e">
        <f aca="false">P20-AM20</f>
        <v>#DIV/0!</v>
      </c>
      <c r="AQ20" s="0" t="e">
        <f aca="false">AN20/I20</f>
        <v>#DIV/0!</v>
      </c>
      <c r="AR20" s="0" t="e">
        <f aca="false">AO20/I20</f>
        <v>#DIV/0!</v>
      </c>
      <c r="AS20" s="0" t="e">
        <f aca="false">AP20/I20</f>
        <v>#DIV/0!</v>
      </c>
      <c r="AT20" s="0" t="n">
        <f aca="false">(B20*64)/(C20-D20)</f>
        <v>0.164763156596009</v>
      </c>
    </row>
    <row r="21" customFormat="false" ht="12.8" hidden="false" customHeight="false" outlineLevel="0" collapsed="false">
      <c r="B21" s="0" t="n">
        <v>255716870</v>
      </c>
      <c r="C21" s="0" t="n">
        <v>76449161015</v>
      </c>
      <c r="D21" s="0" t="n">
        <v>27612873043</v>
      </c>
      <c r="E21" s="0" t="n">
        <v>11779014565</v>
      </c>
      <c r="F21" s="0" t="n">
        <v>173877563476</v>
      </c>
      <c r="G21" s="0" t="n">
        <v>114579711914</v>
      </c>
      <c r="H21" s="0" t="n">
        <v>6258207</v>
      </c>
      <c r="I21" s="0" t="n">
        <v>2</v>
      </c>
      <c r="J21" s="0" t="n">
        <f aca="false">H21/1000000</f>
        <v>6.258207</v>
      </c>
      <c r="K21" s="0" t="n">
        <f aca="false">F21/1000000000</f>
        <v>173.877563476</v>
      </c>
      <c r="L21" s="0" t="n">
        <f aca="false">G21/1000000000</f>
        <v>114.579711914</v>
      </c>
      <c r="M21" s="0" t="n">
        <f aca="false">K21-L21</f>
        <v>59.297851562</v>
      </c>
      <c r="N21" s="0" t="n">
        <f aca="false">K21/$J21</f>
        <v>27.7839265265594</v>
      </c>
      <c r="O21" s="0" t="n">
        <f aca="false">L21/$J21</f>
        <v>18.3087123698529</v>
      </c>
      <c r="P21" s="0" t="n">
        <f aca="false">M21/$J21</f>
        <v>9.47521415670655</v>
      </c>
      <c r="Q21" s="0" t="n">
        <f aca="false">J$20/J21</f>
        <v>1.4297583956555</v>
      </c>
      <c r="R21" s="0" t="n">
        <f aca="false">K$20/K21</f>
        <v>1.05113328021316</v>
      </c>
      <c r="S21" s="0" t="n">
        <f aca="false">L$20/L21</f>
        <v>0.867912728770347</v>
      </c>
      <c r="T21" s="0" t="n">
        <f aca="false">M$20/M21</f>
        <v>1.40516563464158</v>
      </c>
      <c r="AH21" s="0" t="n">
        <f aca="false">(R21-1)/(Q21-1)</f>
        <v>0.118981457325968</v>
      </c>
      <c r="AI21" s="0" t="n">
        <f aca="false">(S21-1)/(Q21-1)</f>
        <v>-0.307352392797782</v>
      </c>
      <c r="AJ21" s="0" t="n">
        <f aca="false">(T21-1)/(Q21-1)</f>
        <v>0.942775379695828</v>
      </c>
      <c r="AK21" s="0" t="n">
        <f aca="false">AH21*N21</f>
        <v>3.30577206836766</v>
      </c>
      <c r="AL21" s="0" t="n">
        <f aca="false">AI21*O21</f>
        <v>-5.62722655592064</v>
      </c>
      <c r="AM21" s="0" t="n">
        <f aca="false">AJ21*P21</f>
        <v>8.9329986242883</v>
      </c>
      <c r="AN21" s="0" t="n">
        <f aca="false">N21-AK21</f>
        <v>24.4781544581918</v>
      </c>
      <c r="AO21" s="0" t="n">
        <f aca="false">O21-AL21</f>
        <v>23.9359389257735</v>
      </c>
      <c r="AP21" s="0" t="n">
        <f aca="false">P21-AM21</f>
        <v>0.542215532418251</v>
      </c>
      <c r="AQ21" s="0" t="n">
        <f aca="false">AN21/I21</f>
        <v>12.2390772290959</v>
      </c>
      <c r="AR21" s="0" t="n">
        <f aca="false">AO21/I21</f>
        <v>11.9679694628868</v>
      </c>
      <c r="AS21" s="0" t="n">
        <f aca="false">AP21/I21</f>
        <v>0.271107766209125</v>
      </c>
      <c r="AT21" s="0" t="n">
        <f aca="false">(B21*64)/(C21-D21)</f>
        <v>0.335117191736261</v>
      </c>
    </row>
    <row r="22" customFormat="false" ht="12.8" hidden="false" customHeight="false" outlineLevel="0" collapsed="false">
      <c r="B22" s="0" t="n">
        <v>284452198</v>
      </c>
      <c r="C22" s="0" t="n">
        <v>77078263584</v>
      </c>
      <c r="D22" s="0" t="n">
        <v>27697106035</v>
      </c>
      <c r="E22" s="0" t="n">
        <v>11959544742</v>
      </c>
      <c r="F22" s="0" t="n">
        <v>194184326171</v>
      </c>
      <c r="G22" s="0" t="n">
        <v>138674377441</v>
      </c>
      <c r="H22" s="0" t="n">
        <v>5906739</v>
      </c>
      <c r="I22" s="0" t="n">
        <v>3</v>
      </c>
      <c r="J22" s="0" t="n">
        <f aca="false">H22/1000000</f>
        <v>5.906739</v>
      </c>
      <c r="K22" s="0" t="n">
        <f aca="false">F22/1000000000</f>
        <v>194.184326171</v>
      </c>
      <c r="L22" s="0" t="n">
        <f aca="false">G22/1000000000</f>
        <v>138.674377441</v>
      </c>
      <c r="M22" s="0" t="n">
        <f aca="false">K22-L22</f>
        <v>55.50994873</v>
      </c>
      <c r="N22" s="0" t="n">
        <f aca="false">K22/$J22</f>
        <v>32.8750476652176</v>
      </c>
      <c r="O22" s="0" t="n">
        <f aca="false">L22/$J22</f>
        <v>23.4773158998561</v>
      </c>
      <c r="P22" s="0" t="n">
        <f aca="false">M22/$J22</f>
        <v>9.39773176536157</v>
      </c>
      <c r="Q22" s="0" t="n">
        <f aca="false">J$20/J22</f>
        <v>1.51483314228037</v>
      </c>
      <c r="R22" s="0" t="n">
        <f aca="false">K$20/K22</f>
        <v>0.941211359618453</v>
      </c>
      <c r="S22" s="0" t="n">
        <f aca="false">L$20/L22</f>
        <v>0.717112939420331</v>
      </c>
      <c r="T22" s="0" t="n">
        <f aca="false">M$20/M22</f>
        <v>1.50105170567323</v>
      </c>
      <c r="AH22" s="0" t="n">
        <f aca="false">(R22-1)/(Q22-1)</f>
        <v>-0.114189696726114</v>
      </c>
      <c r="AI22" s="0" t="n">
        <f aca="false">(S22-1)/(Q22-1)</f>
        <v>-0.549473290174497</v>
      </c>
      <c r="AJ22" s="0" t="n">
        <f aca="false">(T22-1)/(Q22-1)</f>
        <v>0.973231255963638</v>
      </c>
      <c r="AK22" s="0" t="n">
        <f aca="false">AH22*N22</f>
        <v>-3.75399172274774</v>
      </c>
      <c r="AL22" s="0" t="n">
        <f aca="false">AI22*O22</f>
        <v>-12.9001580119599</v>
      </c>
      <c r="AM22" s="0" t="n">
        <f aca="false">AJ22*P22</f>
        <v>9.14616628921221</v>
      </c>
      <c r="AN22" s="0" t="n">
        <f aca="false">N22-AK22</f>
        <v>36.6290393879654</v>
      </c>
      <c r="AO22" s="0" t="n">
        <f aca="false">O22-AL22</f>
        <v>36.377473911816</v>
      </c>
      <c r="AP22" s="0" t="n">
        <f aca="false">P22-AM22</f>
        <v>0.251565476149358</v>
      </c>
      <c r="AQ22" s="0" t="n">
        <f aca="false">AN22/I22</f>
        <v>12.2096797959885</v>
      </c>
      <c r="AR22" s="0" t="n">
        <f aca="false">AO22/I22</f>
        <v>12.125824637272</v>
      </c>
      <c r="AS22" s="0" t="n">
        <f aca="false">AP22/I22</f>
        <v>0.0838551587164525</v>
      </c>
      <c r="AT22" s="0" t="n">
        <f aca="false">(B22*64)/(C22-D22)</f>
        <v>0.368661683435338</v>
      </c>
    </row>
    <row r="23" customFormat="false" ht="12.8" hidden="false" customHeight="false" outlineLevel="0" collapsed="false">
      <c r="B23" s="0" t="n">
        <v>498050204</v>
      </c>
      <c r="C23" s="0" t="n">
        <v>76652453011</v>
      </c>
      <c r="D23" s="0" t="n">
        <v>27572407729</v>
      </c>
      <c r="E23" s="0" t="n">
        <v>11846695940</v>
      </c>
      <c r="F23" s="0" t="n">
        <v>205704406738</v>
      </c>
      <c r="G23" s="0" t="n">
        <v>154837097167</v>
      </c>
      <c r="H23" s="0" t="n">
        <v>5363059</v>
      </c>
      <c r="I23" s="0" t="n">
        <v>4</v>
      </c>
      <c r="J23" s="0" t="n">
        <f aca="false">H23/1000000</f>
        <v>5.363059</v>
      </c>
      <c r="K23" s="0" t="n">
        <f aca="false">F23/1000000000</f>
        <v>205.704406738</v>
      </c>
      <c r="L23" s="0" t="n">
        <f aca="false">G23/1000000000</f>
        <v>154.837097167</v>
      </c>
      <c r="M23" s="0" t="n">
        <f aca="false">K23-L23</f>
        <v>50.867309571</v>
      </c>
      <c r="N23" s="0" t="n">
        <f aca="false">K23/$J23</f>
        <v>38.3557978269491</v>
      </c>
      <c r="O23" s="0" t="n">
        <f aca="false">L23/$J23</f>
        <v>28.8710411664313</v>
      </c>
      <c r="P23" s="0" t="n">
        <f aca="false">M23/$J23</f>
        <v>9.48475666051781</v>
      </c>
      <c r="Q23" s="0" t="n">
        <f aca="false">J$20/J23</f>
        <v>1.6683993221033</v>
      </c>
      <c r="R23" s="0" t="n">
        <f aca="false">K$20/K23</f>
        <v>0.888500623541756</v>
      </c>
      <c r="S23" s="0" t="n">
        <f aca="false">L$20/L23</f>
        <v>0.642256876733766</v>
      </c>
      <c r="T23" s="0" t="n">
        <f aca="false">M$20/M23</f>
        <v>1.63805209919149</v>
      </c>
      <c r="AH23" s="0" t="n">
        <f aca="false">(R23-1)/(Q23-1)</f>
        <v>-0.166815513976557</v>
      </c>
      <c r="AI23" s="0" t="n">
        <f aca="false">(S23-1)/(Q23-1)</f>
        <v>-0.535223647654966</v>
      </c>
      <c r="AJ23" s="0" t="n">
        <f aca="false">(T23-1)/(Q23-1)</f>
        <v>0.954597166830882</v>
      </c>
      <c r="AK23" s="0" t="n">
        <f aca="false">AH23*N23</f>
        <v>-6.39834212848341</v>
      </c>
      <c r="AL23" s="0" t="n">
        <f aca="false">AI23*O23</f>
        <v>-15.4524639646941</v>
      </c>
      <c r="AM23" s="0" t="n">
        <f aca="false">AJ23*P23</f>
        <v>9.05412183621064</v>
      </c>
      <c r="AN23" s="0" t="n">
        <f aca="false">N23-AK23</f>
        <v>44.7541399554325</v>
      </c>
      <c r="AO23" s="0" t="n">
        <f aca="false">O23-AL23</f>
        <v>44.3235051311254</v>
      </c>
      <c r="AP23" s="0" t="n">
        <f aca="false">P23-AM23</f>
        <v>0.430634824307173</v>
      </c>
      <c r="AQ23" s="0" t="n">
        <f aca="false">AN23/I23</f>
        <v>11.1885349888581</v>
      </c>
      <c r="AR23" s="0" t="n">
        <f aca="false">AO23/I23</f>
        <v>11.0808762827813</v>
      </c>
      <c r="AS23" s="0" t="n">
        <f aca="false">AP23/I23</f>
        <v>0.107658706076793</v>
      </c>
      <c r="AT23" s="0" t="n">
        <f aca="false">(B23*64)/(C23-D23)</f>
        <v>0.649453619548517</v>
      </c>
    </row>
    <row r="24" customFormat="false" ht="12.8" hidden="false" customHeight="false" outlineLevel="0" collapsed="false">
      <c r="B24" s="0" t="n">
        <v>472435732</v>
      </c>
      <c r="C24" s="0" t="n">
        <v>77916604947</v>
      </c>
      <c r="D24" s="0" t="n">
        <v>27774252627</v>
      </c>
      <c r="E24" s="0" t="n">
        <v>12204943095</v>
      </c>
      <c r="F24" s="0" t="n">
        <v>210256408691</v>
      </c>
      <c r="G24" s="0" t="n">
        <v>156544189453</v>
      </c>
      <c r="H24" s="0" t="n">
        <v>5816857</v>
      </c>
      <c r="I24" s="0" t="n">
        <v>5</v>
      </c>
      <c r="J24" s="0" t="n">
        <f aca="false">H24/1000000</f>
        <v>5.816857</v>
      </c>
      <c r="K24" s="0" t="n">
        <f aca="false">F24/1000000000</f>
        <v>210.256408691</v>
      </c>
      <c r="L24" s="0" t="n">
        <f aca="false">G24/1000000000</f>
        <v>156.544189453</v>
      </c>
      <c r="M24" s="0" t="n">
        <f aca="false">K24-L24</f>
        <v>53.712219238</v>
      </c>
      <c r="N24" s="0" t="n">
        <f aca="false">K24/$J24</f>
        <v>36.146050812492</v>
      </c>
      <c r="O24" s="0" t="n">
        <f aca="false">L24/$J24</f>
        <v>26.912160545291</v>
      </c>
      <c r="P24" s="0" t="n">
        <f aca="false">M24/$J24</f>
        <v>9.233890267201</v>
      </c>
      <c r="Q24" s="0" t="n">
        <f aca="false">J$20/J24</f>
        <v>1.53824032462892</v>
      </c>
      <c r="R24" s="0" t="n">
        <f aca="false">K$20/K24</f>
        <v>0.869264793353352</v>
      </c>
      <c r="S24" s="0" t="n">
        <f aca="false">L$20/L24</f>
        <v>0.63525315616302</v>
      </c>
      <c r="T24" s="0" t="n">
        <f aca="false">M$20/M24</f>
        <v>1.55129138965182</v>
      </c>
      <c r="AH24" s="0" t="n">
        <f aca="false">(R24-1)/(Q24-1)</f>
        <v>-0.242893742189944</v>
      </c>
      <c r="AI24" s="0" t="n">
        <f aca="false">(S24-1)/(Q24-1)</f>
        <v>-0.677665398051417</v>
      </c>
      <c r="AJ24" s="0" t="n">
        <f aca="false">(T24-1)/(Q24-1)</f>
        <v>1.02424765374444</v>
      </c>
      <c r="AK24" s="0" t="n">
        <f aca="false">AH24*N24</f>
        <v>-8.77964954723404</v>
      </c>
      <c r="AL24" s="0" t="n">
        <f aca="false">AI24*O24</f>
        <v>-18.2374399883483</v>
      </c>
      <c r="AM24" s="0" t="n">
        <f aca="false">AJ24*P24</f>
        <v>9.45779044111424</v>
      </c>
      <c r="AN24" s="0" t="n">
        <f aca="false">N24-AK24</f>
        <v>44.9257003597261</v>
      </c>
      <c r="AO24" s="0" t="n">
        <f aca="false">O24-AL24</f>
        <v>45.1496005336393</v>
      </c>
      <c r="AP24" s="0" t="n">
        <f aca="false">P24-AM24</f>
        <v>-0.22390017391324</v>
      </c>
      <c r="AQ24" s="0" t="n">
        <f aca="false">AN24/I24</f>
        <v>8.98514007194522</v>
      </c>
      <c r="AR24" s="0" t="n">
        <f aca="false">AO24/I24</f>
        <v>9.02992010672787</v>
      </c>
      <c r="AS24" s="0" t="n">
        <f aca="false">AP24/I24</f>
        <v>-0.044780034782648</v>
      </c>
      <c r="AT24" s="0" t="n">
        <f aca="false">(B24*64)/(C24-D24)</f>
        <v>0.603000965232738</v>
      </c>
    </row>
    <row r="25" customFormat="false" ht="12.8" hidden="false" customHeight="false" outlineLevel="0" collapsed="false">
      <c r="B25" s="0" t="n">
        <v>519014987</v>
      </c>
      <c r="C25" s="0" t="n">
        <v>78144774811</v>
      </c>
      <c r="D25" s="0" t="n">
        <v>27795364638</v>
      </c>
      <c r="E25" s="0" t="n">
        <v>12271658726</v>
      </c>
      <c r="F25" s="0" t="n">
        <v>208550903320</v>
      </c>
      <c r="G25" s="0" t="n">
        <v>156842712402</v>
      </c>
      <c r="H25" s="0" t="n">
        <v>5564787</v>
      </c>
      <c r="I25" s="0" t="n">
        <v>6</v>
      </c>
      <c r="J25" s="0" t="n">
        <f aca="false">H25/1000000</f>
        <v>5.564787</v>
      </c>
      <c r="K25" s="0" t="n">
        <f aca="false">F25/1000000000</f>
        <v>208.55090332</v>
      </c>
      <c r="L25" s="0" t="n">
        <f aca="false">G25/1000000000</f>
        <v>156.842712402</v>
      </c>
      <c r="M25" s="0" t="n">
        <f aca="false">K25-L25</f>
        <v>51.708190918</v>
      </c>
      <c r="N25" s="0" t="n">
        <f aca="false">K25/$J25</f>
        <v>37.4768887506386</v>
      </c>
      <c r="O25" s="0" t="n">
        <f aca="false">L25/$J25</f>
        <v>28.1848545868872</v>
      </c>
      <c r="P25" s="0" t="n">
        <f aca="false">M25/$J25</f>
        <v>9.29203416375146</v>
      </c>
      <c r="Q25" s="0" t="n">
        <f aca="false">J$20/J25</f>
        <v>1.6079185061351</v>
      </c>
      <c r="R25" s="0" t="n">
        <f aca="false">K$20/K25</f>
        <v>0.87637354114722</v>
      </c>
      <c r="S25" s="0" t="n">
        <f aca="false">L$20/L25</f>
        <v>0.63404406176115</v>
      </c>
      <c r="T25" s="0" t="n">
        <f aca="false">M$20/M25</f>
        <v>1.61141400895529</v>
      </c>
      <c r="AH25" s="0" t="n">
        <f aca="false">(R25-1)/(Q25-1)</f>
        <v>-0.203360249120803</v>
      </c>
      <c r="AI25" s="0" t="n">
        <f aca="false">(S25-1)/(Q25-1)</f>
        <v>-0.601981901431908</v>
      </c>
      <c r="AJ25" s="0" t="n">
        <f aca="false">(T25-1)/(Q25-1)</f>
        <v>1.00574995297054</v>
      </c>
      <c r="AK25" s="0" t="n">
        <f aca="false">AH25*N25</f>
        <v>-7.62130943260251</v>
      </c>
      <c r="AL25" s="0" t="n">
        <f aca="false">AI25*O25</f>
        <v>-16.9667723557962</v>
      </c>
      <c r="AM25" s="0" t="n">
        <f aca="false">AJ25*P25</f>
        <v>9.34546292319366</v>
      </c>
      <c r="AN25" s="0" t="n">
        <f aca="false">N25-AK25</f>
        <v>45.0981981832411</v>
      </c>
      <c r="AO25" s="0" t="n">
        <f aca="false">O25-AL25</f>
        <v>45.1516269426833</v>
      </c>
      <c r="AP25" s="0" t="n">
        <f aca="false">P25-AM25</f>
        <v>-0.0534287594421983</v>
      </c>
      <c r="AQ25" s="0" t="n">
        <f aca="false">AN25/I25</f>
        <v>7.51636636387352</v>
      </c>
      <c r="AR25" s="0" t="n">
        <f aca="false">AO25/I25</f>
        <v>7.52527115711389</v>
      </c>
      <c r="AS25" s="0" t="n">
        <f aca="false">AP25/I25</f>
        <v>-0.00890479324036638</v>
      </c>
      <c r="AT25" s="0" t="n">
        <f aca="false">(B25*64)/(C25-D25)</f>
        <v>0.659728863831113</v>
      </c>
    </row>
    <row r="26" customFormat="false" ht="12.8" hidden="false" customHeight="false" outlineLevel="0" collapsed="false">
      <c r="B26" s="0" t="n">
        <v>533600157</v>
      </c>
      <c r="C26" s="0" t="n">
        <v>77607629548</v>
      </c>
      <c r="D26" s="0" t="n">
        <v>27715873888</v>
      </c>
      <c r="E26" s="0" t="n">
        <v>12118031834</v>
      </c>
      <c r="F26" s="0" t="n">
        <v>207286987304</v>
      </c>
      <c r="G26" s="0" t="n">
        <v>157008789062</v>
      </c>
      <c r="H26" s="0" t="n">
        <v>5362387</v>
      </c>
      <c r="I26" s="0" t="n">
        <v>7</v>
      </c>
      <c r="J26" s="0" t="n">
        <f aca="false">H26/1000000</f>
        <v>5.362387</v>
      </c>
      <c r="K26" s="0" t="n">
        <f aca="false">F26/1000000000</f>
        <v>207.286987304</v>
      </c>
      <c r="L26" s="0" t="n">
        <f aca="false">G26/1000000000</f>
        <v>157.008789062</v>
      </c>
      <c r="M26" s="0" t="n">
        <f aca="false">K26-L26</f>
        <v>50.278198242</v>
      </c>
      <c r="N26" s="0" t="n">
        <f aca="false">K26/$J26</f>
        <v>38.6557306110133</v>
      </c>
      <c r="O26" s="0" t="n">
        <f aca="false">L26/$J26</f>
        <v>29.2796452516389</v>
      </c>
      <c r="P26" s="0" t="n">
        <f aca="false">M26/$J26</f>
        <v>9.37608535937447</v>
      </c>
      <c r="Q26" s="0" t="n">
        <f aca="false">J$20/J26</f>
        <v>1.6686084014451</v>
      </c>
      <c r="R26" s="0" t="n">
        <f aca="false">K$20/K26</f>
        <v>0.881717159524143</v>
      </c>
      <c r="S26" s="0" t="n">
        <f aca="false">L$20/L26</f>
        <v>0.633373399177869</v>
      </c>
      <c r="T26" s="0" t="n">
        <f aca="false">M$20/M26</f>
        <v>1.6572452103782</v>
      </c>
      <c r="AH26" s="0" t="n">
        <f aca="false">(R26-1)/(Q26-1)</f>
        <v>-0.176908995190915</v>
      </c>
      <c r="AI26" s="0" t="n">
        <f aca="false">(S26-1)/(Q26-1)</f>
        <v>-0.548342796814577</v>
      </c>
      <c r="AJ26" s="0" t="n">
        <f aca="false">(T26-1)/(Q26-1)</f>
        <v>0.983004713906757</v>
      </c>
      <c r="AK26" s="0" t="n">
        <f aca="false">AH26*N26</f>
        <v>-6.83854646076506</v>
      </c>
      <c r="AL26" s="0" t="n">
        <f aca="false">AI26*O26</f>
        <v>-16.0552825670223</v>
      </c>
      <c r="AM26" s="0" t="n">
        <f aca="false">AJ26*P26</f>
        <v>9.21673610625724</v>
      </c>
      <c r="AN26" s="0" t="n">
        <f aca="false">N26-AK26</f>
        <v>45.4942770717784</v>
      </c>
      <c r="AO26" s="0" t="n">
        <f aca="false">O26-AL26</f>
        <v>45.3349278186612</v>
      </c>
      <c r="AP26" s="0" t="n">
        <f aca="false">P26-AM26</f>
        <v>0.159349253117236</v>
      </c>
      <c r="AQ26" s="0" t="n">
        <f aca="false">AN26/I26</f>
        <v>6.49918243882549</v>
      </c>
      <c r="AR26" s="0" t="n">
        <f aca="false">AO26/I26</f>
        <v>6.47641825980874</v>
      </c>
      <c r="AS26" s="0" t="n">
        <f aca="false">AP26/I26</f>
        <v>0.022764179016748</v>
      </c>
      <c r="AT26" s="0" t="n">
        <f aca="false">(B26*64)/(C26-D26)</f>
        <v>0.6844900444219</v>
      </c>
    </row>
    <row r="27" customFormat="false" ht="12.8" hidden="false" customHeight="false" outlineLevel="0" collapsed="false">
      <c r="B27" s="0" t="n">
        <v>525845588</v>
      </c>
      <c r="C27" s="0" t="n">
        <v>77509614292</v>
      </c>
      <c r="D27" s="0" t="n">
        <v>27690512873</v>
      </c>
      <c r="E27" s="0" t="n">
        <v>12092128056</v>
      </c>
      <c r="F27" s="0" t="n">
        <v>209508728027</v>
      </c>
      <c r="G27" s="0" t="n">
        <v>159661193847</v>
      </c>
      <c r="H27" s="0" t="n">
        <v>5270190</v>
      </c>
      <c r="I27" s="0" t="n">
        <v>8</v>
      </c>
      <c r="J27" s="0" t="n">
        <f aca="false">H27/1000000</f>
        <v>5.27019</v>
      </c>
      <c r="K27" s="0" t="n">
        <f aca="false">F27/1000000000</f>
        <v>209.508728027</v>
      </c>
      <c r="L27" s="0" t="n">
        <f aca="false">G27/1000000000</f>
        <v>159.661193847</v>
      </c>
      <c r="M27" s="0" t="n">
        <f aca="false">K27-L27</f>
        <v>49.84753418</v>
      </c>
      <c r="N27" s="0" t="n">
        <f aca="false">K27/$J27</f>
        <v>39.7535436155053</v>
      </c>
      <c r="O27" s="0" t="n">
        <f aca="false">L27/$J27</f>
        <v>30.2951494817075</v>
      </c>
      <c r="P27" s="0" t="n">
        <f aca="false">M27/$J27</f>
        <v>9.45839413379783</v>
      </c>
      <c r="Q27" s="0" t="n">
        <f aca="false">J$20/J27</f>
        <v>1.69779913058163</v>
      </c>
      <c r="R27" s="0" t="n">
        <f aca="false">K$20/K27</f>
        <v>0.872366967110058</v>
      </c>
      <c r="S27" s="0" t="n">
        <f aca="false">L$20/L27</f>
        <v>0.622851351871365</v>
      </c>
      <c r="T27" s="0" t="n">
        <f aca="false">M$20/M27</f>
        <v>1.6715631895074</v>
      </c>
      <c r="AH27" s="0" t="n">
        <f aca="false">(R27-1)/(Q27-1)</f>
        <v>-0.182907984972061</v>
      </c>
      <c r="AI27" s="0" t="n">
        <f aca="false">(S27-1)/(Q27-1)</f>
        <v>-0.540483115555438</v>
      </c>
      <c r="AJ27" s="0" t="n">
        <f aca="false">(T27-1)/(Q27-1)</f>
        <v>0.96240187193647</v>
      </c>
      <c r="AK27" s="0" t="n">
        <f aca="false">AH27*N27</f>
        <v>-7.27124055821102</v>
      </c>
      <c r="AL27" s="0" t="n">
        <f aca="false">AI27*O27</f>
        <v>-16.374016778091</v>
      </c>
      <c r="AM27" s="0" t="n">
        <f aca="false">AJ27*P27</f>
        <v>9.10277621987995</v>
      </c>
      <c r="AN27" s="0" t="n">
        <f aca="false">N27-AK27</f>
        <v>47.0247841737163</v>
      </c>
      <c r="AO27" s="0" t="n">
        <f aca="false">O27-AL27</f>
        <v>46.6691662597985</v>
      </c>
      <c r="AP27" s="0" t="n">
        <f aca="false">P27-AM27</f>
        <v>0.355617913917877</v>
      </c>
      <c r="AQ27" s="0" t="n">
        <f aca="false">AN27/I27</f>
        <v>5.87809802171454</v>
      </c>
      <c r="AR27" s="0" t="n">
        <f aca="false">AO27/I27</f>
        <v>5.83364578247481</v>
      </c>
      <c r="AS27" s="0" t="n">
        <f aca="false">AP27/I27</f>
        <v>0.0444522392397346</v>
      </c>
      <c r="AT27" s="0" t="n">
        <f aca="false">(B27*64)/(C27-D27)</f>
        <v>0.675526387940129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6</v>
      </c>
      <c r="H28" s="0" t="s">
        <v>7</v>
      </c>
      <c r="I28" s="0" t="s">
        <v>8</v>
      </c>
      <c r="J28" s="0" t="s">
        <v>9</v>
      </c>
      <c r="K28" s="0" t="s">
        <v>10</v>
      </c>
      <c r="L28" s="0" t="s">
        <v>11</v>
      </c>
      <c r="M28" s="0" t="s">
        <v>12</v>
      </c>
      <c r="N28" s="0" t="s">
        <v>13</v>
      </c>
      <c r="O28" s="0" t="s">
        <v>14</v>
      </c>
      <c r="P28" s="0" t="s">
        <v>15</v>
      </c>
      <c r="Q28" s="0" t="s">
        <v>16</v>
      </c>
      <c r="R28" s="0" t="s">
        <v>17</v>
      </c>
      <c r="S28" s="0" t="s">
        <v>18</v>
      </c>
      <c r="T28" s="0" t="s">
        <v>19</v>
      </c>
      <c r="AH28" s="1" t="s">
        <v>33</v>
      </c>
      <c r="AI28" s="1" t="s">
        <v>34</v>
      </c>
      <c r="AJ28" s="0" t="s">
        <v>35</v>
      </c>
      <c r="AK28" s="0" t="s">
        <v>36</v>
      </c>
      <c r="AL28" s="0" t="s">
        <v>37</v>
      </c>
      <c r="AM28" s="0" t="s">
        <v>38</v>
      </c>
      <c r="AN28" s="0" t="s">
        <v>39</v>
      </c>
      <c r="AO28" s="0" t="s">
        <v>40</v>
      </c>
      <c r="AP28" s="0" t="s">
        <v>41</v>
      </c>
      <c r="AQ28" s="0" t="s">
        <v>42</v>
      </c>
      <c r="AR28" s="0" t="s">
        <v>43</v>
      </c>
      <c r="AS28" s="0" t="s">
        <v>44</v>
      </c>
      <c r="AT28" s="0" t="s">
        <v>45</v>
      </c>
    </row>
    <row r="29" customFormat="false" ht="12.8" hidden="false" customHeight="false" outlineLevel="0" collapsed="false">
      <c r="A29" s="0" t="s">
        <v>49</v>
      </c>
      <c r="B29" s="0" t="n">
        <v>27748214</v>
      </c>
      <c r="C29" s="0" t="n">
        <v>179373751906</v>
      </c>
      <c r="D29" s="0" t="n">
        <v>81012383539</v>
      </c>
      <c r="E29" s="0" t="n">
        <v>7473696871</v>
      </c>
      <c r="F29" s="0" t="n">
        <v>470400573730</v>
      </c>
      <c r="G29" s="0" t="n">
        <v>260203613281</v>
      </c>
      <c r="H29" s="0" t="n">
        <v>26258896</v>
      </c>
      <c r="I29" s="0" t="n">
        <v>1</v>
      </c>
      <c r="J29" s="0" t="n">
        <f aca="false">H29/1000000</f>
        <v>26.258896</v>
      </c>
      <c r="K29" s="0" t="n">
        <f aca="false">F29/1000000000</f>
        <v>470.40057373</v>
      </c>
      <c r="L29" s="0" t="n">
        <f aca="false">G29/1000000000</f>
        <v>260.203613281</v>
      </c>
      <c r="M29" s="0" t="n">
        <f aca="false">K29-L29</f>
        <v>210.196960449</v>
      </c>
      <c r="N29" s="0" t="n">
        <f aca="false">K29/$J29</f>
        <v>17.9139509037242</v>
      </c>
      <c r="O29" s="0" t="n">
        <f aca="false">L29/$J29</f>
        <v>9.90916043389638</v>
      </c>
      <c r="P29" s="0" t="n">
        <f aca="false">M29/$J29</f>
        <v>8.00479046982783</v>
      </c>
      <c r="Q29" s="0" t="n">
        <f aca="false">J$29/J29</f>
        <v>1</v>
      </c>
      <c r="R29" s="0" t="n">
        <f aca="false">K$29/K29</f>
        <v>1</v>
      </c>
      <c r="S29" s="0" t="n">
        <f aca="false">L$29/L29</f>
        <v>1</v>
      </c>
      <c r="T29" s="0" t="n">
        <f aca="false">M$29/M29</f>
        <v>1</v>
      </c>
      <c r="AH29" s="0" t="e">
        <f aca="false">(R29-1)/(Q29-1)</f>
        <v>#DIV/0!</v>
      </c>
      <c r="AI29" s="0" t="e">
        <f aca="false">(S29-1)/(Q29-1)</f>
        <v>#DIV/0!</v>
      </c>
      <c r="AJ29" s="0" t="e">
        <f aca="false">(T29-1)/(Q29-1)</f>
        <v>#DIV/0!</v>
      </c>
      <c r="AK29" s="0" t="e">
        <f aca="false">AH29*N29</f>
        <v>#DIV/0!</v>
      </c>
      <c r="AL29" s="0" t="e">
        <f aca="false">AI29*O29</f>
        <v>#DIV/0!</v>
      </c>
      <c r="AM29" s="0" t="e">
        <f aca="false">AJ29*P29</f>
        <v>#DIV/0!</v>
      </c>
      <c r="AN29" s="0" t="e">
        <f aca="false">N29-AK29</f>
        <v>#DIV/0!</v>
      </c>
      <c r="AO29" s="0" t="e">
        <f aca="false">O29-AL29</f>
        <v>#DIV/0!</v>
      </c>
      <c r="AP29" s="0" t="e">
        <f aca="false">P29-AM29</f>
        <v>#DIV/0!</v>
      </c>
      <c r="AQ29" s="0" t="e">
        <f aca="false">AN29/I29</f>
        <v>#DIV/0!</v>
      </c>
      <c r="AR29" s="0" t="e">
        <f aca="false">AO29/I29</f>
        <v>#DIV/0!</v>
      </c>
      <c r="AS29" s="0" t="e">
        <f aca="false">AP29/I29</f>
        <v>#DIV/0!</v>
      </c>
      <c r="AT29" s="0" t="n">
        <f aca="false">(B29*64)/(C29-D29)</f>
        <v>0.0180547071018159</v>
      </c>
    </row>
    <row r="30" customFormat="false" ht="12.8" hidden="false" customHeight="false" outlineLevel="0" collapsed="false">
      <c r="B30" s="0" t="n">
        <v>54153016</v>
      </c>
      <c r="C30" s="0" t="n">
        <v>180193816092</v>
      </c>
      <c r="D30" s="0" t="n">
        <v>80415164172</v>
      </c>
      <c r="E30" s="0" t="n">
        <v>8335951893</v>
      </c>
      <c r="F30" s="0" t="n">
        <v>399318542480</v>
      </c>
      <c r="G30" s="0" t="n">
        <v>278090270996</v>
      </c>
      <c r="H30" s="0" t="n">
        <v>15296779</v>
      </c>
      <c r="I30" s="0" t="n">
        <v>2</v>
      </c>
      <c r="J30" s="0" t="n">
        <f aca="false">H30/1000000</f>
        <v>15.296779</v>
      </c>
      <c r="K30" s="0" t="n">
        <f aca="false">F30/1000000000</f>
        <v>399.31854248</v>
      </c>
      <c r="L30" s="0" t="n">
        <f aca="false">G30/1000000000</f>
        <v>278.090270996</v>
      </c>
      <c r="M30" s="0" t="n">
        <f aca="false">K30-L30</f>
        <v>121.228271484</v>
      </c>
      <c r="N30" s="0" t="n">
        <f aca="false">K30/$J30</f>
        <v>26.1047467888501</v>
      </c>
      <c r="O30" s="0" t="n">
        <f aca="false">L30/$J30</f>
        <v>18.179661940334</v>
      </c>
      <c r="P30" s="0" t="n">
        <f aca="false">M30/$J30</f>
        <v>7.92508484851615</v>
      </c>
      <c r="Q30" s="0" t="n">
        <f aca="false">J$29/J30</f>
        <v>1.71662910211359</v>
      </c>
      <c r="R30" s="0" t="n">
        <f aca="false">K$29/K30</f>
        <v>1.17800834093138</v>
      </c>
      <c r="S30" s="0" t="n">
        <f aca="false">L$29/L30</f>
        <v>0.935680390216681</v>
      </c>
      <c r="T30" s="0" t="n">
        <f aca="false">M$29/M30</f>
        <v>1.73389390012661</v>
      </c>
      <c r="AH30" s="0" t="n">
        <f aca="false">(R30-1)/(Q30-1)</f>
        <v>0.248396751410691</v>
      </c>
      <c r="AI30" s="0" t="n">
        <f aca="false">(S30-1)/(Q30-1)</f>
        <v>-0.0897529971830862</v>
      </c>
      <c r="AJ30" s="0" t="n">
        <f aca="false">(T30-1)/(Q30-1)</f>
        <v>1.02409167861325</v>
      </c>
      <c r="AK30" s="0" t="n">
        <f aca="false">AH30*N30</f>
        <v>6.48433429874904</v>
      </c>
      <c r="AL30" s="0" t="n">
        <f aca="false">AI30*O30</f>
        <v>-1.63167914692026</v>
      </c>
      <c r="AM30" s="0" t="n">
        <f aca="false">AJ30*P30</f>
        <v>8.1160134456693</v>
      </c>
      <c r="AN30" s="0" t="n">
        <f aca="false">N30-AK30</f>
        <v>19.6204124901011</v>
      </c>
      <c r="AO30" s="0" t="n">
        <f aca="false">O30-AL30</f>
        <v>19.8113410872542</v>
      </c>
      <c r="AP30" s="0" t="n">
        <f aca="false">P30-AM30</f>
        <v>-0.190928597153153</v>
      </c>
      <c r="AQ30" s="0" t="n">
        <f aca="false">AN30/I30</f>
        <v>9.81020624505054</v>
      </c>
      <c r="AR30" s="0" t="n">
        <f aca="false">AO30/I30</f>
        <v>9.90567054362712</v>
      </c>
      <c r="AS30" s="0" t="n">
        <f aca="false">AP30/I30</f>
        <v>-0.0954642985765766</v>
      </c>
      <c r="AT30" s="0" t="n">
        <f aca="false">(B30*64)/(C30-D30)</f>
        <v>0.034734815086285</v>
      </c>
    </row>
    <row r="31" customFormat="false" ht="12.8" hidden="false" customHeight="false" outlineLevel="0" collapsed="false">
      <c r="B31" s="0" t="n">
        <v>68667213</v>
      </c>
      <c r="C31" s="0" t="n">
        <v>182082675446</v>
      </c>
      <c r="D31" s="0" t="n">
        <v>80567700487</v>
      </c>
      <c r="E31" s="0" t="n">
        <v>8879992021</v>
      </c>
      <c r="F31" s="0" t="n">
        <v>373138549804</v>
      </c>
      <c r="G31" s="0" t="n">
        <v>286177673339</v>
      </c>
      <c r="H31" s="0" t="n">
        <v>10986820</v>
      </c>
      <c r="I31" s="0" t="n">
        <v>3</v>
      </c>
      <c r="J31" s="0" t="n">
        <f aca="false">H31/1000000</f>
        <v>10.98682</v>
      </c>
      <c r="K31" s="0" t="n">
        <f aca="false">F31/1000000000</f>
        <v>373.138549804</v>
      </c>
      <c r="L31" s="0" t="n">
        <f aca="false">G31/1000000000</f>
        <v>286.177673339</v>
      </c>
      <c r="M31" s="0" t="n">
        <f aca="false">K31-L31</f>
        <v>86.960876465</v>
      </c>
      <c r="N31" s="0" t="n">
        <f aca="false">K31/$J31</f>
        <v>33.962379451379</v>
      </c>
      <c r="O31" s="0" t="n">
        <f aca="false">L31/$J31</f>
        <v>26.0473615968042</v>
      </c>
      <c r="P31" s="0" t="n">
        <f aca="false">M31/$J31</f>
        <v>7.91501785457484</v>
      </c>
      <c r="Q31" s="0" t="n">
        <f aca="false">J$29/J31</f>
        <v>2.39003606138992</v>
      </c>
      <c r="R31" s="0" t="n">
        <f aca="false">K$29/K31</f>
        <v>1.26065927515956</v>
      </c>
      <c r="S31" s="0" t="n">
        <f aca="false">L$29/L31</f>
        <v>0.909237992765314</v>
      </c>
      <c r="T31" s="0" t="n">
        <f aca="false">M$29/M31</f>
        <v>2.41714399616936</v>
      </c>
      <c r="AH31" s="0" t="n">
        <f aca="false">(R31-1)/(Q31-1)</f>
        <v>0.187519793478539</v>
      </c>
      <c r="AI31" s="0" t="n">
        <f aca="false">(S31-1)/(Q31-1)</f>
        <v>-0.0652947141126194</v>
      </c>
      <c r="AJ31" s="0" t="n">
        <f aca="false">(T31-1)/(Q31-1)</f>
        <v>1.01950160541327</v>
      </c>
      <c r="AK31" s="0" t="n">
        <f aca="false">AH31*N31</f>
        <v>6.36861838076238</v>
      </c>
      <c r="AL31" s="0" t="n">
        <f aca="false">AI31*O31</f>
        <v>-1.70075502885135</v>
      </c>
      <c r="AM31" s="0" t="n">
        <f aca="false">AJ31*P31</f>
        <v>8.06937340961373</v>
      </c>
      <c r="AN31" s="0" t="n">
        <f aca="false">N31-AK31</f>
        <v>27.5937610706166</v>
      </c>
      <c r="AO31" s="0" t="n">
        <f aca="false">O31-AL31</f>
        <v>27.7481166256555</v>
      </c>
      <c r="AP31" s="0" t="n">
        <f aca="false">P31-AM31</f>
        <v>-0.154355555038891</v>
      </c>
      <c r="AQ31" s="0" t="n">
        <f aca="false">AN31/I31</f>
        <v>9.19792035687221</v>
      </c>
      <c r="AR31" s="0" t="n">
        <f aca="false">AO31/I31</f>
        <v>9.24937220855184</v>
      </c>
      <c r="AS31" s="0" t="n">
        <f aca="false">AP31/I31</f>
        <v>-0.0514518516796304</v>
      </c>
      <c r="AT31" s="0" t="n">
        <f aca="false">(B31*64)/(C31-D31)</f>
        <v>0.0432911659957059</v>
      </c>
    </row>
    <row r="32" customFormat="false" ht="12.8" hidden="false" customHeight="false" outlineLevel="0" collapsed="false">
      <c r="B32" s="0" t="n">
        <v>121481351</v>
      </c>
      <c r="C32" s="0" t="n">
        <v>185217504964</v>
      </c>
      <c r="D32" s="0" t="n">
        <v>80913932345</v>
      </c>
      <c r="E32" s="0" t="n">
        <v>9780652043</v>
      </c>
      <c r="F32" s="0" t="n">
        <v>378110961914</v>
      </c>
      <c r="G32" s="0" t="n">
        <v>304058288574</v>
      </c>
      <c r="H32" s="0" t="n">
        <v>9310970</v>
      </c>
      <c r="I32" s="0" t="n">
        <v>4</v>
      </c>
      <c r="J32" s="0" t="n">
        <f aca="false">H32/1000000</f>
        <v>9.31097</v>
      </c>
      <c r="K32" s="0" t="n">
        <f aca="false">F32/1000000000</f>
        <v>378.110961914</v>
      </c>
      <c r="L32" s="0" t="n">
        <f aca="false">G32/1000000000</f>
        <v>304.058288574</v>
      </c>
      <c r="M32" s="0" t="n">
        <f aca="false">K32-L32</f>
        <v>74.05267334</v>
      </c>
      <c r="N32" s="0" t="n">
        <f aca="false">K32/$J32</f>
        <v>40.6091912995102</v>
      </c>
      <c r="O32" s="0" t="n">
        <f aca="false">L32/$J32</f>
        <v>32.6559196919333</v>
      </c>
      <c r="P32" s="0" t="n">
        <f aca="false">M32/$J32</f>
        <v>7.95327160757687</v>
      </c>
      <c r="Q32" s="0" t="n">
        <f aca="false">J$29/J32</f>
        <v>2.82021056882366</v>
      </c>
      <c r="R32" s="0" t="n">
        <f aca="false">K$29/K32</f>
        <v>1.24408076229483</v>
      </c>
      <c r="S32" s="0" t="n">
        <f aca="false">L$29/L32</f>
        <v>0.855768854390802</v>
      </c>
      <c r="T32" s="0" t="n">
        <f aca="false">M$29/M32</f>
        <v>2.83847903078282</v>
      </c>
      <c r="AH32" s="0" t="n">
        <f aca="false">(R32-1)/(Q32-1)</f>
        <v>0.134094794566856</v>
      </c>
      <c r="AI32" s="0" t="n">
        <f aca="false">(S32-1)/(Q32-1)</f>
        <v>-0.0792387145089535</v>
      </c>
      <c r="AJ32" s="0" t="n">
        <f aca="false">(T32-1)/(Q32-1)</f>
        <v>1.01003645527175</v>
      </c>
      <c r="AK32" s="0" t="n">
        <f aca="false">AH32*N32</f>
        <v>5.44548116483398</v>
      </c>
      <c r="AL32" s="0" t="n">
        <f aca="false">AI32*O32</f>
        <v>-2.58761309749641</v>
      </c>
      <c r="AM32" s="0" t="n">
        <f aca="false">AJ32*P32</f>
        <v>8.03309426233039</v>
      </c>
      <c r="AN32" s="0" t="n">
        <f aca="false">N32-AK32</f>
        <v>35.1637101346762</v>
      </c>
      <c r="AO32" s="0" t="n">
        <f aca="false">O32-AL32</f>
        <v>35.2435327894297</v>
      </c>
      <c r="AP32" s="0" t="n">
        <f aca="false">P32-AM32</f>
        <v>-0.0798226547535288</v>
      </c>
      <c r="AQ32" s="0" t="n">
        <f aca="false">AN32/I32</f>
        <v>8.79092753366904</v>
      </c>
      <c r="AR32" s="0" t="n">
        <f aca="false">AO32/I32</f>
        <v>8.81088319735743</v>
      </c>
      <c r="AS32" s="0" t="n">
        <f aca="false">AP32/I32</f>
        <v>-0.0199556636883822</v>
      </c>
      <c r="AT32" s="0" t="n">
        <f aca="false">(B32*64)/(C32-D32)</f>
        <v>0.0745401741165646</v>
      </c>
    </row>
    <row r="33" customFormat="false" ht="12.8" hidden="false" customHeight="false" outlineLevel="0" collapsed="false">
      <c r="B33" s="0" t="n">
        <v>221031388</v>
      </c>
      <c r="C33" s="0" t="n">
        <v>208272273457</v>
      </c>
      <c r="D33" s="0" t="n">
        <v>84348407997</v>
      </c>
      <c r="E33" s="0" t="n">
        <v>16340326580</v>
      </c>
      <c r="F33" s="0" t="n">
        <v>485175781250</v>
      </c>
      <c r="G33" s="0" t="n">
        <v>387702514648</v>
      </c>
      <c r="H33" s="0" t="n">
        <v>12498143</v>
      </c>
      <c r="I33" s="0" t="n">
        <v>5</v>
      </c>
      <c r="J33" s="0" t="n">
        <f aca="false">H33/1000000</f>
        <v>12.498143</v>
      </c>
      <c r="K33" s="0" t="n">
        <f aca="false">F33/1000000000</f>
        <v>485.17578125</v>
      </c>
      <c r="L33" s="0" t="n">
        <f aca="false">G33/1000000000</f>
        <v>387.702514648</v>
      </c>
      <c r="M33" s="0" t="n">
        <f aca="false">K33-L33</f>
        <v>97.473266602</v>
      </c>
      <c r="N33" s="0" t="n">
        <f aca="false">K33/$J33</f>
        <v>38.8198295738815</v>
      </c>
      <c r="O33" s="0" t="n">
        <f aca="false">L33/$J33</f>
        <v>31.0208096233176</v>
      </c>
      <c r="P33" s="0" t="n">
        <f aca="false">M33/$J33</f>
        <v>7.79901995056386</v>
      </c>
      <c r="Q33" s="0" t="n">
        <f aca="false">J$29/J33</f>
        <v>2.10102380809693</v>
      </c>
      <c r="R33" s="0" t="n">
        <f aca="false">K$29/K33</f>
        <v>0.969546691959905</v>
      </c>
      <c r="S33" s="0" t="n">
        <f aca="false">L$29/L33</f>
        <v>0.671142444142366</v>
      </c>
      <c r="T33" s="0" t="n">
        <f aca="false">M$29/M33</f>
        <v>2.15645753729861</v>
      </c>
      <c r="AH33" s="0" t="n">
        <f aca="false">(R33-1)/(Q33-1)</f>
        <v>-0.0276590822252355</v>
      </c>
      <c r="AI33" s="0" t="n">
        <f aca="false">(S33-1)/(Q33-1)</f>
        <v>-0.298683419413109</v>
      </c>
      <c r="AJ33" s="0" t="n">
        <f aca="false">(T33-1)/(Q33-1)</f>
        <v>1.05034743916891</v>
      </c>
      <c r="AK33" s="0" t="n">
        <f aca="false">AH33*N33</f>
        <v>-1.07372085815362</v>
      </c>
      <c r="AL33" s="0" t="n">
        <f aca="false">AI33*O33</f>
        <v>-9.2654014912556</v>
      </c>
      <c r="AM33" s="0" t="n">
        <f aca="false">AJ33*P33</f>
        <v>8.19168063310198</v>
      </c>
      <c r="AN33" s="0" t="n">
        <f aca="false">N33-AK33</f>
        <v>39.8935504320351</v>
      </c>
      <c r="AO33" s="0" t="n">
        <f aca="false">O33-AL33</f>
        <v>40.2862111145732</v>
      </c>
      <c r="AP33" s="0" t="n">
        <f aca="false">P33-AM33</f>
        <v>-0.392660682538124</v>
      </c>
      <c r="AQ33" s="0" t="n">
        <f aca="false">AN33/I33</f>
        <v>7.97871008640702</v>
      </c>
      <c r="AR33" s="0" t="n">
        <f aca="false">AO33/I33</f>
        <v>8.05724222291465</v>
      </c>
      <c r="AS33" s="0" t="n">
        <f aca="false">AP33/I33</f>
        <v>-0.0785321365076248</v>
      </c>
      <c r="AT33" s="0" t="n">
        <f aca="false">(B33*64)/(C33-D33)</f>
        <v>0.114150803636496</v>
      </c>
    </row>
    <row r="34" customFormat="false" ht="12.8" hidden="false" customHeight="false" outlineLevel="0" collapsed="false">
      <c r="B34" s="0" t="n">
        <v>264014586</v>
      </c>
      <c r="C34" s="0" t="n">
        <v>202654553793</v>
      </c>
      <c r="D34" s="0" t="n">
        <v>83554031717</v>
      </c>
      <c r="E34" s="0" t="n">
        <v>14723976451</v>
      </c>
      <c r="F34" s="0" t="n">
        <v>447481994628</v>
      </c>
      <c r="G34" s="0" t="n">
        <v>361801513671</v>
      </c>
      <c r="H34" s="0" t="n">
        <v>11024660</v>
      </c>
      <c r="I34" s="0" t="n">
        <v>6</v>
      </c>
      <c r="J34" s="0" t="n">
        <f aca="false">H34/1000000</f>
        <v>11.02466</v>
      </c>
      <c r="K34" s="0" t="n">
        <f aca="false">F34/1000000000</f>
        <v>447.481994628</v>
      </c>
      <c r="L34" s="0" t="n">
        <f aca="false">G34/1000000000</f>
        <v>361.801513671</v>
      </c>
      <c r="M34" s="0" t="n">
        <f aca="false">K34-L34</f>
        <v>85.680480957</v>
      </c>
      <c r="N34" s="0" t="n">
        <f aca="false">K34/$J34</f>
        <v>40.5891877507334</v>
      </c>
      <c r="O34" s="0" t="n">
        <f aca="false">L34/$J34</f>
        <v>32.8174758832472</v>
      </c>
      <c r="P34" s="0" t="n">
        <f aca="false">M34/$J34</f>
        <v>7.77171186748616</v>
      </c>
      <c r="Q34" s="0" t="n">
        <f aca="false">J$29/J34</f>
        <v>2.38183272772131</v>
      </c>
      <c r="R34" s="0" t="n">
        <f aca="false">K$29/K34</f>
        <v>1.05121676263433</v>
      </c>
      <c r="S34" s="0" t="n">
        <f aca="false">L$29/L34</f>
        <v>0.719188846505527</v>
      </c>
      <c r="T34" s="0" t="n">
        <f aca="false">M$29/M34</f>
        <v>2.45326541239294</v>
      </c>
      <c r="AH34" s="0" t="n">
        <f aca="false">(R34-1)/(Q34-1)</f>
        <v>0.0370643722694215</v>
      </c>
      <c r="AI34" s="0" t="n">
        <f aca="false">(S34-1)/(Q34-1)</f>
        <v>-0.203216458737043</v>
      </c>
      <c r="AJ34" s="0" t="n">
        <f aca="false">(T34-1)/(Q34-1)</f>
        <v>1.05169416184651</v>
      </c>
      <c r="AK34" s="0" t="n">
        <f aca="false">AH34*N34</f>
        <v>1.50441276490662</v>
      </c>
      <c r="AL34" s="0" t="n">
        <f aca="false">AI34*O34</f>
        <v>-6.66905123368182</v>
      </c>
      <c r="AM34" s="0" t="n">
        <f aca="false">AJ34*P34</f>
        <v>8.17346399858844</v>
      </c>
      <c r="AN34" s="0" t="n">
        <f aca="false">N34-AK34</f>
        <v>39.0847749858267</v>
      </c>
      <c r="AO34" s="0" t="n">
        <f aca="false">O34-AL34</f>
        <v>39.486527116929</v>
      </c>
      <c r="AP34" s="0" t="n">
        <f aca="false">P34-AM34</f>
        <v>-0.401752131102283</v>
      </c>
      <c r="AQ34" s="0" t="n">
        <f aca="false">AN34/I34</f>
        <v>6.51412916430445</v>
      </c>
      <c r="AR34" s="0" t="n">
        <f aca="false">AO34/I34</f>
        <v>6.5810878528215</v>
      </c>
      <c r="AS34" s="0" t="n">
        <f aca="false">AP34/I34</f>
        <v>-0.0669586885170472</v>
      </c>
      <c r="AT34" s="0" t="n">
        <f aca="false">(B34*64)/(C34-D34)</f>
        <v>0.141871195939996</v>
      </c>
    </row>
    <row r="35" customFormat="false" ht="12.8" hidden="false" customHeight="false" outlineLevel="0" collapsed="false">
      <c r="B35" s="0" t="n">
        <v>294481256</v>
      </c>
      <c r="C35" s="0" t="n">
        <v>196245454168</v>
      </c>
      <c r="D35" s="0" t="n">
        <v>82661085181</v>
      </c>
      <c r="E35" s="0" t="n">
        <v>12879291643</v>
      </c>
      <c r="F35" s="0" t="n">
        <v>416048400878</v>
      </c>
      <c r="G35" s="0" t="n">
        <v>339307128906</v>
      </c>
      <c r="H35" s="0" t="n">
        <v>9852822</v>
      </c>
      <c r="I35" s="0" t="n">
        <v>7</v>
      </c>
      <c r="J35" s="0" t="n">
        <f aca="false">H35/1000000</f>
        <v>9.852822</v>
      </c>
      <c r="K35" s="0" t="n">
        <f aca="false">F35/1000000000</f>
        <v>416.048400878</v>
      </c>
      <c r="L35" s="0" t="n">
        <f aca="false">G35/1000000000</f>
        <v>339.307128906</v>
      </c>
      <c r="M35" s="0" t="n">
        <f aca="false">K35-L35</f>
        <v>76.741271972</v>
      </c>
      <c r="N35" s="0" t="n">
        <f aca="false">K35/$J35</f>
        <v>42.2263185996865</v>
      </c>
      <c r="O35" s="0" t="n">
        <f aca="false">L35/$J35</f>
        <v>34.4375579814595</v>
      </c>
      <c r="P35" s="0" t="n">
        <f aca="false">M35/$J35</f>
        <v>7.78876061822694</v>
      </c>
      <c r="Q35" s="0" t="n">
        <f aca="false">J$29/J35</f>
        <v>2.66511421803824</v>
      </c>
      <c r="R35" s="0" t="n">
        <f aca="false">K$29/K35</f>
        <v>1.13063906203533</v>
      </c>
      <c r="S35" s="0" t="n">
        <f aca="false">L$29/L35</f>
        <v>0.766867510623644</v>
      </c>
      <c r="T35" s="0" t="n">
        <f aca="false">M$29/M35</f>
        <v>2.73903409531305</v>
      </c>
      <c r="AH35" s="0" t="n">
        <f aca="false">(R35-1)/(Q35-1)</f>
        <v>0.0784565170485665</v>
      </c>
      <c r="AI35" s="0" t="n">
        <f aca="false">(S35-1)/(Q35-1)</f>
        <v>-0.140009908540101</v>
      </c>
      <c r="AJ35" s="0" t="n">
        <f aca="false">(T35-1)/(Q35-1)</f>
        <v>1.04439327733439</v>
      </c>
      <c r="AK35" s="0" t="n">
        <f aca="false">AH35*N35</f>
        <v>3.3129298851145</v>
      </c>
      <c r="AL35" s="0" t="n">
        <f aca="false">AI35*O35</f>
        <v>-4.82159934332857</v>
      </c>
      <c r="AM35" s="0" t="n">
        <f aca="false">AJ35*P35</f>
        <v>8.13452922844308</v>
      </c>
      <c r="AN35" s="0" t="n">
        <f aca="false">N35-AK35</f>
        <v>38.913388714572</v>
      </c>
      <c r="AO35" s="0" t="n">
        <f aca="false">O35-AL35</f>
        <v>39.2591573247881</v>
      </c>
      <c r="AP35" s="0" t="n">
        <f aca="false">P35-AM35</f>
        <v>-0.345768610216135</v>
      </c>
      <c r="AQ35" s="0" t="n">
        <f aca="false">AN35/I35</f>
        <v>5.55905553065314</v>
      </c>
      <c r="AR35" s="0" t="n">
        <f aca="false">AO35/I35</f>
        <v>5.6084510463983</v>
      </c>
      <c r="AS35" s="0" t="n">
        <f aca="false">AP35/I35</f>
        <v>-0.0493955157451622</v>
      </c>
      <c r="AT35" s="0" t="n">
        <f aca="false">(B35*64)/(C35-D35)</f>
        <v>0.165927764111249</v>
      </c>
    </row>
    <row r="36" customFormat="false" ht="12.8" hidden="false" customHeight="false" outlineLevel="0" collapsed="false">
      <c r="B36" s="0" t="n">
        <v>318741824</v>
      </c>
      <c r="C36" s="0" t="n">
        <v>195153344500</v>
      </c>
      <c r="D36" s="0" t="n">
        <v>82527578162</v>
      </c>
      <c r="E36" s="0" t="n">
        <v>12558518611</v>
      </c>
      <c r="F36" s="0" t="n">
        <v>404387207031</v>
      </c>
      <c r="G36" s="0" t="n">
        <v>331568176269</v>
      </c>
      <c r="H36" s="0" t="n">
        <v>9358065</v>
      </c>
      <c r="I36" s="0" t="n">
        <v>8</v>
      </c>
      <c r="J36" s="0" t="n">
        <f aca="false">H36/1000000</f>
        <v>9.358065</v>
      </c>
      <c r="K36" s="0" t="n">
        <f aca="false">F36/1000000000</f>
        <v>404.387207031</v>
      </c>
      <c r="L36" s="0" t="n">
        <f aca="false">G36/1000000000</f>
        <v>331.568176269</v>
      </c>
      <c r="M36" s="0" t="n">
        <f aca="false">K36-L36</f>
        <v>72.819030762</v>
      </c>
      <c r="N36" s="0" t="n">
        <f aca="false">K36/$J36</f>
        <v>43.2126948285783</v>
      </c>
      <c r="O36" s="0" t="n">
        <f aca="false">L36/$J36</f>
        <v>35.4312751908648</v>
      </c>
      <c r="P36" s="0" t="n">
        <f aca="false">M36/$J36</f>
        <v>7.78141963771357</v>
      </c>
      <c r="Q36" s="0" t="n">
        <f aca="false">J$29/J36</f>
        <v>2.80601769703459</v>
      </c>
      <c r="R36" s="0" t="n">
        <f aca="false">K$29/K36</f>
        <v>1.16324296503756</v>
      </c>
      <c r="S36" s="0" t="n">
        <f aca="false">L$29/L36</f>
        <v>0.784766548493779</v>
      </c>
      <c r="T36" s="0" t="n">
        <f aca="false">M$29/M36</f>
        <v>2.8865663034709</v>
      </c>
      <c r="AH36" s="0" t="n">
        <f aca="false">(R36-1)/(Q36-1)</f>
        <v>0.0903883529522459</v>
      </c>
      <c r="AI36" s="0" t="n">
        <f aca="false">(S36-1)/(Q36-1)</f>
        <v>-0.119175715642004</v>
      </c>
      <c r="AJ36" s="0" t="n">
        <f aca="false">(T36-1)/(Q36-1)</f>
        <v>1.04460012023612</v>
      </c>
      <c r="AK36" s="0" t="n">
        <f aca="false">AH36*N36</f>
        <v>3.90592431218323</v>
      </c>
      <c r="AL36" s="0" t="n">
        <f aca="false">AI36*O36</f>
        <v>-4.22254757698009</v>
      </c>
      <c r="AM36" s="0" t="n">
        <f aca="false">AJ36*P36</f>
        <v>8.12847188916332</v>
      </c>
      <c r="AN36" s="0" t="n">
        <f aca="false">N36-AK36</f>
        <v>39.3067705163951</v>
      </c>
      <c r="AO36" s="0" t="n">
        <f aca="false">O36-AL36</f>
        <v>39.6538227678449</v>
      </c>
      <c r="AP36" s="0" t="n">
        <f aca="false">P36-AM36</f>
        <v>-0.347052251449753</v>
      </c>
      <c r="AQ36" s="0" t="n">
        <f aca="false">AN36/I36</f>
        <v>4.91334631454939</v>
      </c>
      <c r="AR36" s="0" t="n">
        <f aca="false">AO36/I36</f>
        <v>4.95672784598061</v>
      </c>
      <c r="AS36" s="0" t="n">
        <f aca="false">AP36/I36</f>
        <v>-0.0433815314312191</v>
      </c>
      <c r="AT36" s="0" t="n">
        <f aca="false">(B36*64)/(C36-D36)</f>
        <v>0.181126196955494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6</v>
      </c>
      <c r="H37" s="0" t="s">
        <v>7</v>
      </c>
      <c r="I37" s="0" t="s">
        <v>8</v>
      </c>
      <c r="J37" s="0" t="s">
        <v>9</v>
      </c>
      <c r="K37" s="0" t="s">
        <v>10</v>
      </c>
      <c r="L37" s="0" t="s">
        <v>11</v>
      </c>
      <c r="M37" s="0" t="s">
        <v>12</v>
      </c>
      <c r="N37" s="0" t="s">
        <v>13</v>
      </c>
      <c r="O37" s="0" t="s">
        <v>14</v>
      </c>
      <c r="P37" s="0" t="s">
        <v>15</v>
      </c>
      <c r="Q37" s="0" t="s">
        <v>16</v>
      </c>
      <c r="R37" s="0" t="s">
        <v>17</v>
      </c>
      <c r="S37" s="0" t="s">
        <v>18</v>
      </c>
      <c r="T37" s="0" t="s">
        <v>19</v>
      </c>
      <c r="AH37" s="1" t="s">
        <v>33</v>
      </c>
      <c r="AI37" s="1" t="s">
        <v>34</v>
      </c>
      <c r="AJ37" s="0" t="s">
        <v>35</v>
      </c>
      <c r="AK37" s="0" t="s">
        <v>36</v>
      </c>
      <c r="AL37" s="0" t="s">
        <v>37</v>
      </c>
      <c r="AM37" s="0" t="s">
        <v>38</v>
      </c>
      <c r="AN37" s="0" t="s">
        <v>39</v>
      </c>
      <c r="AO37" s="0" t="s">
        <v>40</v>
      </c>
      <c r="AP37" s="0" t="s">
        <v>41</v>
      </c>
      <c r="AQ37" s="0" t="s">
        <v>42</v>
      </c>
      <c r="AR37" s="0" t="s">
        <v>43</v>
      </c>
      <c r="AS37" s="0" t="s">
        <v>44</v>
      </c>
      <c r="AT37" s="0" t="s">
        <v>45</v>
      </c>
    </row>
    <row r="38" customFormat="false" ht="12.8" hidden="false" customHeight="false" outlineLevel="0" collapsed="false">
      <c r="A38" s="0" t="s">
        <v>50</v>
      </c>
      <c r="B38" s="0" t="n">
        <v>1388306352</v>
      </c>
      <c r="C38" s="0" t="n">
        <v>137161828151</v>
      </c>
      <c r="D38" s="0" t="n">
        <v>35498451730</v>
      </c>
      <c r="E38" s="0" t="n">
        <v>28796292126</v>
      </c>
      <c r="F38" s="0" t="n">
        <v>763352478027</v>
      </c>
      <c r="G38" s="0" t="n">
        <v>359207092285</v>
      </c>
      <c r="H38" s="0" t="n">
        <v>46206009</v>
      </c>
      <c r="I38" s="0" t="n">
        <v>1</v>
      </c>
      <c r="J38" s="0" t="n">
        <f aca="false">H38/1000000</f>
        <v>46.206009</v>
      </c>
      <c r="K38" s="0" t="n">
        <f aca="false">F38/1000000000</f>
        <v>763.352478027</v>
      </c>
      <c r="L38" s="0" t="n">
        <f aca="false">G38/1000000000</f>
        <v>359.207092285</v>
      </c>
      <c r="M38" s="0" t="n">
        <f aca="false">K38-L38</f>
        <v>404.145385742</v>
      </c>
      <c r="N38" s="0" t="n">
        <f aca="false">K38/$J38</f>
        <v>16.5206321547269</v>
      </c>
      <c r="O38" s="0" t="n">
        <f aca="false">L38/$J38</f>
        <v>7.77403415830612</v>
      </c>
      <c r="P38" s="0" t="n">
        <f aca="false">M38/$J38</f>
        <v>8.74659799642077</v>
      </c>
      <c r="Q38" s="0" t="n">
        <f aca="false">J$38/J38</f>
        <v>1</v>
      </c>
      <c r="R38" s="0" t="n">
        <f aca="false">K$38/K38</f>
        <v>1</v>
      </c>
      <c r="S38" s="0" t="n">
        <f aca="false">L$38/L38</f>
        <v>1</v>
      </c>
      <c r="T38" s="0" t="n">
        <f aca="false">M$38/M38</f>
        <v>1</v>
      </c>
      <c r="AH38" s="0" t="e">
        <f aca="false">(R38-1)/(Q38-1)</f>
        <v>#DIV/0!</v>
      </c>
      <c r="AI38" s="0" t="e">
        <f aca="false">(S38-1)/(Q38-1)</f>
        <v>#DIV/0!</v>
      </c>
      <c r="AJ38" s="0" t="e">
        <f aca="false">(T38-1)/(Q38-1)</f>
        <v>#DIV/0!</v>
      </c>
      <c r="AK38" s="0" t="e">
        <f aca="false">AH38*N38</f>
        <v>#DIV/0!</v>
      </c>
      <c r="AL38" s="0" t="e">
        <f aca="false">AI38*O38</f>
        <v>#DIV/0!</v>
      </c>
      <c r="AM38" s="0" t="e">
        <f aca="false">AJ38*P38</f>
        <v>#DIV/0!</v>
      </c>
      <c r="AN38" s="0" t="e">
        <f aca="false">N38-AK38</f>
        <v>#DIV/0!</v>
      </c>
      <c r="AO38" s="0" t="e">
        <f aca="false">O38-AL38</f>
        <v>#DIV/0!</v>
      </c>
      <c r="AP38" s="0" t="e">
        <f aca="false">P38-AM38</f>
        <v>#DIV/0!</v>
      </c>
      <c r="AQ38" s="0" t="e">
        <f aca="false">AN38/I38</f>
        <v>#DIV/0!</v>
      </c>
      <c r="AR38" s="0" t="e">
        <f aca="false">AO38/I38</f>
        <v>#DIV/0!</v>
      </c>
      <c r="AS38" s="0" t="e">
        <f aca="false">AP38/I38</f>
        <v>#DIV/0!</v>
      </c>
      <c r="AT38" s="0" t="n">
        <f aca="false">(B38*64)/(C38-D38)</f>
        <v>0.873978512773912</v>
      </c>
    </row>
    <row r="39" customFormat="false" ht="12.8" hidden="false" customHeight="false" outlineLevel="0" collapsed="false">
      <c r="B39" s="0" t="n">
        <v>1351004930</v>
      </c>
      <c r="C39" s="0" t="n">
        <v>136266986435</v>
      </c>
      <c r="D39" s="0" t="n">
        <v>34748741859</v>
      </c>
      <c r="E39" s="0" t="n">
        <v>28625343918</v>
      </c>
      <c r="F39" s="0" t="n">
        <v>658356872558</v>
      </c>
      <c r="G39" s="0" t="n">
        <v>389483337402</v>
      </c>
      <c r="H39" s="0" t="n">
        <v>31109971</v>
      </c>
      <c r="I39" s="0" t="n">
        <v>2</v>
      </c>
      <c r="J39" s="0" t="n">
        <f aca="false">H39/1000000</f>
        <v>31.109971</v>
      </c>
      <c r="K39" s="0" t="n">
        <f aca="false">F39/1000000000</f>
        <v>658.356872558</v>
      </c>
      <c r="L39" s="0" t="n">
        <f aca="false">G39/1000000000</f>
        <v>389.483337402</v>
      </c>
      <c r="M39" s="0" t="n">
        <f aca="false">K39-L39</f>
        <v>268.873535156</v>
      </c>
      <c r="N39" s="0" t="n">
        <f aca="false">K39/$J39</f>
        <v>21.162246424402</v>
      </c>
      <c r="O39" s="0" t="n">
        <f aca="false">L39/$J39</f>
        <v>12.5195660710195</v>
      </c>
      <c r="P39" s="0" t="n">
        <f aca="false">M39/$J39</f>
        <v>8.64268035338252</v>
      </c>
      <c r="Q39" s="0" t="n">
        <f aca="false">J$38/J39</f>
        <v>1.48524757544776</v>
      </c>
      <c r="R39" s="0" t="n">
        <f aca="false">K$38/K39</f>
        <v>1.15948129327039</v>
      </c>
      <c r="S39" s="0" t="n">
        <f aca="false">L$38/L39</f>
        <v>0.922265621633639</v>
      </c>
      <c r="T39" s="0" t="n">
        <f aca="false">M$38/M39</f>
        <v>1.5031058579548</v>
      </c>
      <c r="AH39" s="0" t="n">
        <f aca="false">(R39-1)/(Q39-1)</f>
        <v>0.328659639614339</v>
      </c>
      <c r="AI39" s="0" t="n">
        <f aca="false">(S39-1)/(Q39-1)</f>
        <v>-0.160195294731009</v>
      </c>
      <c r="AJ39" s="0" t="n">
        <f aca="false">(T39-1)/(Q39-1)</f>
        <v>1.03680241470669</v>
      </c>
      <c r="AK39" s="0" t="n">
        <f aca="false">AH39*N39</f>
        <v>6.9551762832738</v>
      </c>
      <c r="AL39" s="0" t="n">
        <f aca="false">AI39*O39</f>
        <v>-2.00557557665131</v>
      </c>
      <c r="AM39" s="0" t="n">
        <f aca="false">AJ39*P39</f>
        <v>8.96075185992511</v>
      </c>
      <c r="AN39" s="0" t="n">
        <f aca="false">N39-AK39</f>
        <v>14.2070701411282</v>
      </c>
      <c r="AO39" s="0" t="n">
        <f aca="false">O39-AL39</f>
        <v>14.5251416476708</v>
      </c>
      <c r="AP39" s="0" t="n">
        <f aca="false">P39-AM39</f>
        <v>-0.318071506542585</v>
      </c>
      <c r="AQ39" s="0" t="n">
        <f aca="false">AN39/I39</f>
        <v>7.1035350705641</v>
      </c>
      <c r="AR39" s="0" t="n">
        <f aca="false">AO39/I39</f>
        <v>7.26257082383539</v>
      </c>
      <c r="AS39" s="0" t="n">
        <f aca="false">AP39/I39</f>
        <v>-0.159035753271293</v>
      </c>
      <c r="AT39" s="0" t="n">
        <f aca="false">(B39*64)/(C39-D39)</f>
        <v>0.851712082701252</v>
      </c>
    </row>
    <row r="40" customFormat="false" ht="12.8" hidden="false" customHeight="false" outlineLevel="0" collapsed="false">
      <c r="B40" s="0" t="n">
        <v>1375194697</v>
      </c>
      <c r="C40" s="0" t="n">
        <v>135961347601</v>
      </c>
      <c r="D40" s="0" t="n">
        <v>34373198495</v>
      </c>
      <c r="E40" s="0" t="n">
        <v>28583907131</v>
      </c>
      <c r="F40" s="0" t="n">
        <v>593461364746</v>
      </c>
      <c r="G40" s="0" t="n">
        <v>392056152343</v>
      </c>
      <c r="H40" s="0" t="n">
        <v>23301892</v>
      </c>
      <c r="I40" s="0" t="n">
        <v>3</v>
      </c>
      <c r="J40" s="0" t="n">
        <f aca="false">H40/1000000</f>
        <v>23.301892</v>
      </c>
      <c r="K40" s="0" t="n">
        <f aca="false">F40/1000000000</f>
        <v>593.461364746</v>
      </c>
      <c r="L40" s="0" t="n">
        <f aca="false">G40/1000000000</f>
        <v>392.056152343</v>
      </c>
      <c r="M40" s="0" t="n">
        <f aca="false">K40-L40</f>
        <v>201.405212403</v>
      </c>
      <c r="N40" s="0" t="n">
        <f aca="false">K40/$J40</f>
        <v>25.4683767629684</v>
      </c>
      <c r="O40" s="0" t="n">
        <f aca="false">L40/$J40</f>
        <v>16.8250780813421</v>
      </c>
      <c r="P40" s="0" t="n">
        <f aca="false">M40/$J40</f>
        <v>8.64329868162637</v>
      </c>
      <c r="Q40" s="0" t="n">
        <f aca="false">J$38/J40</f>
        <v>1.98292949774207</v>
      </c>
      <c r="R40" s="0" t="n">
        <f aca="false">K$38/K40</f>
        <v>1.28627156437338</v>
      </c>
      <c r="S40" s="0" t="n">
        <f aca="false">L$38/L40</f>
        <v>0.916213379482281</v>
      </c>
      <c r="T40" s="0" t="n">
        <f aca="false">M$38/M40</f>
        <v>2.0066282342948</v>
      </c>
      <c r="AH40" s="0" t="n">
        <f aca="false">(R40-1)/(Q40-1)</f>
        <v>0.291243232633662</v>
      </c>
      <c r="AI40" s="0" t="n">
        <f aca="false">(S40-1)/(Q40-1)</f>
        <v>-0.0852417398299561</v>
      </c>
      <c r="AJ40" s="0" t="n">
        <f aca="false">(T40-1)/(Q40-1)</f>
        <v>1.02411031168274</v>
      </c>
      <c r="AK40" s="0" t="n">
        <f aca="false">AH40*N40</f>
        <v>7.41749237837896</v>
      </c>
      <c r="AL40" s="0" t="n">
        <f aca="false">AI40*O40</f>
        <v>-1.43419892842846</v>
      </c>
      <c r="AM40" s="0" t="n">
        <f aca="false">AJ40*P40</f>
        <v>8.85169130680742</v>
      </c>
      <c r="AN40" s="0" t="n">
        <f aca="false">N40-AK40</f>
        <v>18.0508843845895</v>
      </c>
      <c r="AO40" s="0" t="n">
        <f aca="false">O40-AL40</f>
        <v>18.2592770097705</v>
      </c>
      <c r="AP40" s="0" t="n">
        <f aca="false">P40-AM40</f>
        <v>-0.208392625181052</v>
      </c>
      <c r="AQ40" s="0" t="n">
        <f aca="false">AN40/I40</f>
        <v>6.01696146152982</v>
      </c>
      <c r="AR40" s="0" t="n">
        <f aca="false">AO40/I40</f>
        <v>6.08642566992351</v>
      </c>
      <c r="AS40" s="0" t="n">
        <f aca="false">AP40/I40</f>
        <v>-0.0694642083936839</v>
      </c>
      <c r="AT40" s="0" t="n">
        <f aca="false">(B40*64)/(C40-D40)</f>
        <v>0.86636543122924</v>
      </c>
    </row>
    <row r="41" customFormat="false" ht="12.8" hidden="false" customHeight="false" outlineLevel="0" collapsed="false">
      <c r="B41" s="0" t="n">
        <v>1418234506</v>
      </c>
      <c r="C41" s="0" t="n">
        <v>136052239425</v>
      </c>
      <c r="D41" s="0" t="n">
        <v>34131919974</v>
      </c>
      <c r="E41" s="0" t="n">
        <v>28644511604</v>
      </c>
      <c r="F41" s="0" t="n">
        <v>561434753417</v>
      </c>
      <c r="G41" s="0" t="n">
        <v>394868225097</v>
      </c>
      <c r="H41" s="0" t="n">
        <v>19181051</v>
      </c>
      <c r="I41" s="0" t="n">
        <v>4</v>
      </c>
      <c r="J41" s="0" t="n">
        <f aca="false">H41/1000000</f>
        <v>19.181051</v>
      </c>
      <c r="K41" s="0" t="n">
        <f aca="false">F41/1000000000</f>
        <v>561.434753417</v>
      </c>
      <c r="L41" s="0" t="n">
        <f aca="false">G41/1000000000</f>
        <v>394.868225097</v>
      </c>
      <c r="M41" s="0" t="n">
        <f aca="false">K41-L41</f>
        <v>166.56652832</v>
      </c>
      <c r="N41" s="0" t="n">
        <f aca="false">K41/$J41</f>
        <v>29.2702810402308</v>
      </c>
      <c r="O41" s="0" t="n">
        <f aca="false">L41/$J41</f>
        <v>20.5863706371981</v>
      </c>
      <c r="P41" s="0" t="n">
        <f aca="false">M41/$J41</f>
        <v>8.68391040303266</v>
      </c>
      <c r="Q41" s="0" t="n">
        <f aca="false">J$38/J41</f>
        <v>2.40894041728996</v>
      </c>
      <c r="R41" s="0" t="n">
        <f aca="false">K$38/K41</f>
        <v>1.35964593103845</v>
      </c>
      <c r="S41" s="0" t="n">
        <f aca="false">L$38/L41</f>
        <v>0.909688522536247</v>
      </c>
      <c r="T41" s="0" t="n">
        <f aca="false">M$38/M41</f>
        <v>2.42633012657606</v>
      </c>
      <c r="AH41" s="0" t="n">
        <f aca="false">(R41-1)/(Q41-1)</f>
        <v>0.255259858135247</v>
      </c>
      <c r="AI41" s="0" t="n">
        <f aca="false">(S41-1)/(Q41-1)</f>
        <v>-0.0640988620636378</v>
      </c>
      <c r="AJ41" s="0" t="n">
        <f aca="false">(T41-1)/(Q41-1)</f>
        <v>1.01234240218585</v>
      </c>
      <c r="AK41" s="0" t="n">
        <f aca="false">AH41*N41</f>
        <v>7.47152778590812</v>
      </c>
      <c r="AL41" s="0" t="n">
        <f aca="false">AI41*O41</f>
        <v>-1.31956293186469</v>
      </c>
      <c r="AM41" s="0" t="n">
        <f aca="false">AJ41*P41</f>
        <v>8.79109071777281</v>
      </c>
      <c r="AN41" s="0" t="n">
        <f aca="false">N41-AK41</f>
        <v>21.7987532543227</v>
      </c>
      <c r="AO41" s="0" t="n">
        <f aca="false">O41-AL41</f>
        <v>21.9059335690628</v>
      </c>
      <c r="AP41" s="0" t="n">
        <f aca="false">P41-AM41</f>
        <v>-0.107180314740145</v>
      </c>
      <c r="AQ41" s="0" t="n">
        <f aca="false">AN41/I41</f>
        <v>5.44968831358067</v>
      </c>
      <c r="AR41" s="0" t="n">
        <f aca="false">AO41/I41</f>
        <v>5.47648339226571</v>
      </c>
      <c r="AS41" s="0" t="n">
        <f aca="false">AP41/I41</f>
        <v>-0.0267950786850362</v>
      </c>
      <c r="AT41" s="0" t="n">
        <f aca="false">(B41*64)/(C41-D41)</f>
        <v>0.890568327031568</v>
      </c>
    </row>
    <row r="42" customFormat="false" ht="12.8" hidden="false" customHeight="false" outlineLevel="0" collapsed="false">
      <c r="B42" s="0" t="n">
        <v>1534355875</v>
      </c>
      <c r="C42" s="0" t="n">
        <v>136713700303</v>
      </c>
      <c r="D42" s="0" t="n">
        <v>34181135035</v>
      </c>
      <c r="E42" s="0" t="n">
        <v>28839161657</v>
      </c>
      <c r="F42" s="0" t="n">
        <v>520207702636</v>
      </c>
      <c r="G42" s="0" t="n">
        <v>364824340820</v>
      </c>
      <c r="H42" s="0" t="n">
        <v>17861425</v>
      </c>
      <c r="I42" s="0" t="n">
        <v>5</v>
      </c>
      <c r="J42" s="0" t="n">
        <f aca="false">H42/1000000</f>
        <v>17.861425</v>
      </c>
      <c r="K42" s="0" t="n">
        <f aca="false">F42/1000000000</f>
        <v>520.207702636</v>
      </c>
      <c r="L42" s="0" t="n">
        <f aca="false">G42/1000000000</f>
        <v>364.82434082</v>
      </c>
      <c r="M42" s="0" t="n">
        <f aca="false">K42-L42</f>
        <v>155.383361816</v>
      </c>
      <c r="N42" s="0" t="n">
        <f aca="false">K42/$J42</f>
        <v>29.1246472572037</v>
      </c>
      <c r="O42" s="0" t="n">
        <f aca="false">L42/$J42</f>
        <v>20.4252651073473</v>
      </c>
      <c r="P42" s="0" t="n">
        <f aca="false">M42/$J42</f>
        <v>8.69938214985647</v>
      </c>
      <c r="Q42" s="0" t="n">
        <f aca="false">J$38/J42</f>
        <v>2.58691616150447</v>
      </c>
      <c r="R42" s="0" t="n">
        <f aca="false">K$38/K42</f>
        <v>1.46739941403969</v>
      </c>
      <c r="S42" s="0" t="n">
        <f aca="false">L$38/L42</f>
        <v>0.984602867992924</v>
      </c>
      <c r="T42" s="0" t="n">
        <f aca="false">M$38/M42</f>
        <v>2.60095663408658</v>
      </c>
      <c r="AH42" s="0" t="n">
        <f aca="false">(R42-1)/(Q42-1)</f>
        <v>0.294533148869423</v>
      </c>
      <c r="AI42" s="0" t="n">
        <f aca="false">(S42-1)/(Q42-1)</f>
        <v>-0.00970254912047699</v>
      </c>
      <c r="AJ42" s="0" t="n">
        <f aca="false">(T42-1)/(Q42-1)</f>
        <v>1.00884764609669</v>
      </c>
      <c r="AK42" s="0" t="n">
        <f aca="false">AH42*N42</f>
        <v>8.57817406637543</v>
      </c>
      <c r="AL42" s="0" t="n">
        <f aca="false">AI42*O42</f>
        <v>-0.198177138002802</v>
      </c>
      <c r="AM42" s="0" t="n">
        <f aca="false">AJ42*P42</f>
        <v>8.77635120437823</v>
      </c>
      <c r="AN42" s="0" t="n">
        <f aca="false">N42-AK42</f>
        <v>20.5464731908283</v>
      </c>
      <c r="AO42" s="0" t="n">
        <f aca="false">O42-AL42</f>
        <v>20.6234422453501</v>
      </c>
      <c r="AP42" s="0" t="n">
        <f aca="false">P42-AM42</f>
        <v>-0.0769690545217649</v>
      </c>
      <c r="AQ42" s="0" t="n">
        <f aca="false">AN42/I42</f>
        <v>4.10929463816566</v>
      </c>
      <c r="AR42" s="0" t="n">
        <f aca="false">AO42/I42</f>
        <v>4.12468844907001</v>
      </c>
      <c r="AS42" s="0" t="n">
        <f aca="false">AP42/I42</f>
        <v>-0.015393810904353</v>
      </c>
      <c r="AT42" s="0" t="n">
        <f aca="false">(B42*64)/(C42-D42)</f>
        <v>0.957732557878833</v>
      </c>
    </row>
    <row r="43" customFormat="false" ht="12.8" hidden="false" customHeight="false" outlineLevel="0" collapsed="false">
      <c r="B43" s="0" t="n">
        <v>1597522233</v>
      </c>
      <c r="C43" s="0" t="n">
        <v>136732791220</v>
      </c>
      <c r="D43" s="0" t="n">
        <v>34095841128</v>
      </c>
      <c r="E43" s="0" t="n">
        <v>28857427549</v>
      </c>
      <c r="F43" s="0" t="n">
        <v>488530334472</v>
      </c>
      <c r="G43" s="0" t="n">
        <v>351707092285</v>
      </c>
      <c r="H43" s="0" t="n">
        <v>15714072</v>
      </c>
      <c r="I43" s="0" t="n">
        <v>6</v>
      </c>
      <c r="J43" s="0" t="n">
        <f aca="false">H43/1000000</f>
        <v>15.714072</v>
      </c>
      <c r="K43" s="0" t="n">
        <f aca="false">F43/1000000000</f>
        <v>488.530334472</v>
      </c>
      <c r="L43" s="0" t="n">
        <f aca="false">G43/1000000000</f>
        <v>351.707092285</v>
      </c>
      <c r="M43" s="0" t="n">
        <f aca="false">K43-L43</f>
        <v>136.823242187</v>
      </c>
      <c r="N43" s="0" t="n">
        <f aca="false">K43/$J43</f>
        <v>31.0887168184033</v>
      </c>
      <c r="O43" s="0" t="n">
        <f aca="false">L43/$J43</f>
        <v>22.3816648087778</v>
      </c>
      <c r="P43" s="0" t="n">
        <f aca="false">M43/$J43</f>
        <v>8.70705200962551</v>
      </c>
      <c r="Q43" s="0" t="n">
        <f aca="false">J$38/J43</f>
        <v>2.94042238065347</v>
      </c>
      <c r="R43" s="0" t="n">
        <f aca="false">K$38/K43</f>
        <v>1.5625487798051</v>
      </c>
      <c r="S43" s="0" t="n">
        <f aca="false">L$38/L43</f>
        <v>1.02132456286643</v>
      </c>
      <c r="T43" s="0" t="n">
        <f aca="false">M$38/M43</f>
        <v>2.95377729165081</v>
      </c>
      <c r="AH43" s="0" t="n">
        <f aca="false">(R43-1)/(Q43-1)</f>
        <v>0.289910477952563</v>
      </c>
      <c r="AI43" s="0" t="n">
        <f aca="false">(S43-1)/(Q43-1)</f>
        <v>0.0109896500262208</v>
      </c>
      <c r="AJ43" s="0" t="n">
        <f aca="false">(T43-1)/(Q43-1)</f>
        <v>1.00688247627449</v>
      </c>
      <c r="AK43" s="0" t="n">
        <f aca="false">AH43*N43</f>
        <v>9.01294475175519</v>
      </c>
      <c r="AL43" s="0" t="n">
        <f aca="false">AI43*O43</f>
        <v>0.24596666325265</v>
      </c>
      <c r="AM43" s="0" t="n">
        <f aca="false">AJ43*P43</f>
        <v>8.76697808850254</v>
      </c>
      <c r="AN43" s="0" t="n">
        <f aca="false">N43-AK43</f>
        <v>22.0757720666481</v>
      </c>
      <c r="AO43" s="0" t="n">
        <f aca="false">O43-AL43</f>
        <v>22.1356981455251</v>
      </c>
      <c r="AP43" s="0" t="n">
        <f aca="false">P43-AM43</f>
        <v>-0.0599260788770302</v>
      </c>
      <c r="AQ43" s="0" t="n">
        <f aca="false">AN43/I43</f>
        <v>3.67929534444135</v>
      </c>
      <c r="AR43" s="0" t="n">
        <f aca="false">AO43/I43</f>
        <v>3.68928302425419</v>
      </c>
      <c r="AS43" s="0" t="n">
        <f aca="false">AP43/I43</f>
        <v>-0.00998767981283836</v>
      </c>
      <c r="AT43" s="0" t="n">
        <f aca="false">(B43*64)/(C43-D43)</f>
        <v>0.996146347103597</v>
      </c>
    </row>
    <row r="44" customFormat="false" ht="12.8" hidden="false" customHeight="false" outlineLevel="0" collapsed="false">
      <c r="B44" s="0" t="n">
        <v>1594690927</v>
      </c>
      <c r="C44" s="0" t="n">
        <v>136770481958</v>
      </c>
      <c r="D44" s="0" t="n">
        <v>34021143968</v>
      </c>
      <c r="E44" s="0" t="n">
        <v>28879134257</v>
      </c>
      <c r="F44" s="0" t="n">
        <v>455437194824</v>
      </c>
      <c r="G44" s="0" t="n">
        <v>336324279785</v>
      </c>
      <c r="H44" s="0" t="n">
        <v>13622073</v>
      </c>
      <c r="I44" s="0" t="n">
        <v>7</v>
      </c>
      <c r="J44" s="0" t="n">
        <f aca="false">H44/1000000</f>
        <v>13.622073</v>
      </c>
      <c r="K44" s="0" t="n">
        <f aca="false">F44/1000000000</f>
        <v>455.437194824</v>
      </c>
      <c r="L44" s="0" t="n">
        <f aca="false">G44/1000000000</f>
        <v>336.324279785</v>
      </c>
      <c r="M44" s="0" t="n">
        <f aca="false">K44-L44</f>
        <v>119.112915039</v>
      </c>
      <c r="N44" s="0" t="n">
        <f aca="false">K44/$J44</f>
        <v>33.4337655380352</v>
      </c>
      <c r="O44" s="0" t="n">
        <f aca="false">L44/$J44</f>
        <v>24.6896547819851</v>
      </c>
      <c r="P44" s="0" t="n">
        <f aca="false">M44/$J44</f>
        <v>8.74411075605013</v>
      </c>
      <c r="Q44" s="0" t="n">
        <f aca="false">J$38/J44</f>
        <v>3.3919954033428</v>
      </c>
      <c r="R44" s="0" t="n">
        <f aca="false">K$38/K44</f>
        <v>1.67608725572357</v>
      </c>
      <c r="S44" s="0" t="n">
        <f aca="false">L$38/L44</f>
        <v>1.06803794395881</v>
      </c>
      <c r="T44" s="0" t="n">
        <f aca="false">M$38/M44</f>
        <v>3.39296024792672</v>
      </c>
      <c r="AH44" s="0" t="n">
        <f aca="false">(R44-1)/(Q44-1)</f>
        <v>0.282645716951941</v>
      </c>
      <c r="AI44" s="0" t="n">
        <f aca="false">(S44-1)/(Q44-1)</f>
        <v>0.0284440111647917</v>
      </c>
      <c r="AJ44" s="0" t="n">
        <f aca="false">(T44-1)/(Q44-1)</f>
        <v>1.00040336389551</v>
      </c>
      <c r="AK44" s="0" t="n">
        <f aca="false">AH44*N44</f>
        <v>9.44991063090107</v>
      </c>
      <c r="AL44" s="0" t="n">
        <f aca="false">AI44*O44</f>
        <v>0.702272816273638</v>
      </c>
      <c r="AM44" s="0" t="n">
        <f aca="false">AJ44*P44</f>
        <v>8.74763781462743</v>
      </c>
      <c r="AN44" s="0" t="n">
        <f aca="false">N44-AK44</f>
        <v>23.9838549071341</v>
      </c>
      <c r="AO44" s="0" t="n">
        <f aca="false">O44-AL44</f>
        <v>23.9873819657115</v>
      </c>
      <c r="AP44" s="0" t="n">
        <f aca="false">P44-AM44</f>
        <v>-0.00352705857729951</v>
      </c>
      <c r="AQ44" s="0" t="n">
        <f aca="false">AN44/I44</f>
        <v>3.42626498673345</v>
      </c>
      <c r="AR44" s="0" t="n">
        <f aca="false">AO44/I44</f>
        <v>3.42676885224449</v>
      </c>
      <c r="AS44" s="0" t="n">
        <f aca="false">AP44/I44</f>
        <v>-0.000503865511042788</v>
      </c>
      <c r="AT44" s="0" t="n">
        <f aca="false">(B44*64)/(C44-D44)</f>
        <v>0.993293205820294</v>
      </c>
    </row>
    <row r="45" customFormat="false" ht="12.8" hidden="false" customHeight="false" outlineLevel="0" collapsed="false">
      <c r="B45" s="0" t="n">
        <v>1635221016</v>
      </c>
      <c r="C45" s="0" t="n">
        <v>137716010488</v>
      </c>
      <c r="D45" s="0" t="n">
        <v>34138535957</v>
      </c>
      <c r="E45" s="0" t="n">
        <v>29151780941</v>
      </c>
      <c r="F45" s="0" t="n">
        <v>449269104003</v>
      </c>
      <c r="G45" s="0" t="n">
        <v>330932617187</v>
      </c>
      <c r="H45" s="0" t="n">
        <v>13497934</v>
      </c>
      <c r="I45" s="0" t="n">
        <v>8</v>
      </c>
      <c r="J45" s="0" t="n">
        <f aca="false">H45/1000000</f>
        <v>13.497934</v>
      </c>
      <c r="K45" s="0" t="n">
        <f aca="false">F45/1000000000</f>
        <v>449.269104003</v>
      </c>
      <c r="L45" s="0" t="n">
        <f aca="false">G45/1000000000</f>
        <v>330.932617187</v>
      </c>
      <c r="M45" s="0" t="n">
        <f aca="false">K45-L45</f>
        <v>118.336486816</v>
      </c>
      <c r="N45" s="0" t="n">
        <f aca="false">K45/$J45</f>
        <v>33.284286617715</v>
      </c>
      <c r="O45" s="0" t="n">
        <f aca="false">L45/$J45</f>
        <v>24.5172792508098</v>
      </c>
      <c r="P45" s="0" t="n">
        <f aca="false">M45/$J45</f>
        <v>8.76700736690519</v>
      </c>
      <c r="Q45" s="0" t="n">
        <f aca="false">J$38/J45</f>
        <v>3.42319120837307</v>
      </c>
      <c r="R45" s="0" t="n">
        <f aca="false">K$38/K45</f>
        <v>1.69909853854963</v>
      </c>
      <c r="S45" s="0" t="n">
        <f aca="false">L$38/L45</f>
        <v>1.08543876798346</v>
      </c>
      <c r="T45" s="0" t="n">
        <f aca="false">M$38/M45</f>
        <v>3.41522210618269</v>
      </c>
      <c r="AH45" s="0" t="n">
        <f aca="false">(R45-1)/(Q45-1)</f>
        <v>0.288503249819483</v>
      </c>
      <c r="AI45" s="0" t="n">
        <f aca="false">(S45-1)/(Q45-1)</f>
        <v>0.0352587809365756</v>
      </c>
      <c r="AJ45" s="0" t="n">
        <f aca="false">(T45-1)/(Q45-1)</f>
        <v>0.996711319287209</v>
      </c>
      <c r="AK45" s="0" t="n">
        <f aca="false">AH45*N45</f>
        <v>9.6026248571339</v>
      </c>
      <c r="AL45" s="0" t="n">
        <f aca="false">AI45*O45</f>
        <v>0.864449378265152</v>
      </c>
      <c r="AM45" s="0" t="n">
        <f aca="false">AJ45*P45</f>
        <v>8.73817547886875</v>
      </c>
      <c r="AN45" s="0" t="n">
        <f aca="false">N45-AK45</f>
        <v>23.6816617605811</v>
      </c>
      <c r="AO45" s="0" t="n">
        <f aca="false">O45-AL45</f>
        <v>23.6528298725446</v>
      </c>
      <c r="AP45" s="0" t="n">
        <f aca="false">P45-AM45</f>
        <v>0.0288318880364375</v>
      </c>
      <c r="AQ45" s="0" t="n">
        <f aca="false">AN45/I45</f>
        <v>2.96020772007263</v>
      </c>
      <c r="AR45" s="0" t="n">
        <f aca="false">AO45/I45</f>
        <v>2.95660373406808</v>
      </c>
      <c r="AS45" s="0" t="n">
        <f aca="false">AP45/I45</f>
        <v>0.00360398600455469</v>
      </c>
      <c r="AT45" s="0" t="n">
        <f aca="false">(B45*64)/(C45-D45)</f>
        <v>1.01039483244668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6</v>
      </c>
      <c r="H46" s="0" t="s">
        <v>7</v>
      </c>
      <c r="I46" s="0" t="s">
        <v>8</v>
      </c>
      <c r="J46" s="0" t="s">
        <v>9</v>
      </c>
      <c r="K46" s="0" t="s">
        <v>10</v>
      </c>
      <c r="L46" s="0" t="s">
        <v>11</v>
      </c>
      <c r="M46" s="0" t="s">
        <v>12</v>
      </c>
      <c r="N46" s="0" t="s">
        <v>13</v>
      </c>
      <c r="O46" s="0" t="s">
        <v>14</v>
      </c>
      <c r="P46" s="0" t="s">
        <v>15</v>
      </c>
      <c r="Q46" s="0" t="s">
        <v>16</v>
      </c>
      <c r="R46" s="0" t="s">
        <v>17</v>
      </c>
      <c r="S46" s="0" t="s">
        <v>18</v>
      </c>
      <c r="T46" s="0" t="s">
        <v>19</v>
      </c>
      <c r="AH46" s="1" t="s">
        <v>33</v>
      </c>
      <c r="AI46" s="1" t="s">
        <v>34</v>
      </c>
      <c r="AJ46" s="0" t="s">
        <v>35</v>
      </c>
      <c r="AK46" s="0" t="s">
        <v>36</v>
      </c>
      <c r="AL46" s="0" t="s">
        <v>37</v>
      </c>
      <c r="AM46" s="0" t="s">
        <v>38</v>
      </c>
      <c r="AN46" s="0" t="s">
        <v>39</v>
      </c>
      <c r="AO46" s="0" t="s">
        <v>40</v>
      </c>
      <c r="AP46" s="0" t="s">
        <v>41</v>
      </c>
      <c r="AQ46" s="0" t="s">
        <v>42</v>
      </c>
      <c r="AR46" s="0" t="s">
        <v>43</v>
      </c>
      <c r="AS46" s="0" t="s">
        <v>44</v>
      </c>
      <c r="AT46" s="0" t="s">
        <v>45</v>
      </c>
    </row>
    <row r="47" customFormat="false" ht="12.8" hidden="false" customHeight="false" outlineLevel="0" collapsed="false">
      <c r="A47" s="0" t="s">
        <v>51</v>
      </c>
      <c r="B47" s="0" t="n">
        <v>206588170</v>
      </c>
      <c r="C47" s="0" t="n">
        <v>405179256550</v>
      </c>
      <c r="D47" s="0" t="n">
        <v>186962637656</v>
      </c>
      <c r="E47" s="0" t="n">
        <v>3583164628</v>
      </c>
      <c r="F47" s="0" t="n">
        <v>905618530273</v>
      </c>
      <c r="G47" s="0" t="n">
        <v>529552795410</v>
      </c>
      <c r="H47" s="0" t="n">
        <v>48026144</v>
      </c>
      <c r="I47" s="0" t="n">
        <v>1</v>
      </c>
      <c r="J47" s="0" t="n">
        <f aca="false">H47/1000000</f>
        <v>48.026144</v>
      </c>
      <c r="K47" s="0" t="n">
        <f aca="false">F47/1000000000</f>
        <v>905.618530273</v>
      </c>
      <c r="L47" s="0" t="n">
        <f aca="false">G47/1000000000</f>
        <v>529.55279541</v>
      </c>
      <c r="M47" s="0" t="n">
        <f aca="false">K47-L47</f>
        <v>376.065734863</v>
      </c>
      <c r="N47" s="0" t="n">
        <f aca="false">K47/$J47</f>
        <v>18.8567820533958</v>
      </c>
      <c r="O47" s="0" t="n">
        <f aca="false">L47/$J47</f>
        <v>11.026344222222</v>
      </c>
      <c r="P47" s="0" t="n">
        <f aca="false">M47/$J47</f>
        <v>7.83043783117379</v>
      </c>
      <c r="Q47" s="0" t="n">
        <f aca="false">J$47/J47</f>
        <v>1</v>
      </c>
      <c r="R47" s="0" t="n">
        <f aca="false">K$47/K47</f>
        <v>1</v>
      </c>
      <c r="S47" s="0" t="n">
        <f aca="false">L$47/L47</f>
        <v>1</v>
      </c>
      <c r="T47" s="0" t="n">
        <f aca="false">M$47/M47</f>
        <v>1</v>
      </c>
      <c r="AH47" s="0" t="e">
        <f aca="false">(R47-1)/(Q47-1)</f>
        <v>#DIV/0!</v>
      </c>
      <c r="AI47" s="0" t="e">
        <f aca="false">(S47-1)/(Q47-1)</f>
        <v>#DIV/0!</v>
      </c>
      <c r="AJ47" s="0" t="e">
        <f aca="false">(T47-1)/(Q47-1)</f>
        <v>#DIV/0!</v>
      </c>
      <c r="AK47" s="0" t="e">
        <f aca="false">AH47*N47</f>
        <v>#DIV/0!</v>
      </c>
      <c r="AL47" s="0" t="e">
        <f aca="false">AI47*O47</f>
        <v>#DIV/0!</v>
      </c>
      <c r="AM47" s="0" t="e">
        <f aca="false">AJ47*P47</f>
        <v>#DIV/0!</v>
      </c>
      <c r="AN47" s="0" t="e">
        <f aca="false">N47-AK47</f>
        <v>#DIV/0!</v>
      </c>
      <c r="AO47" s="0" t="e">
        <f aca="false">O47-AL47</f>
        <v>#DIV/0!</v>
      </c>
      <c r="AP47" s="0" t="e">
        <f aca="false">P47-AM47</f>
        <v>#DIV/0!</v>
      </c>
      <c r="AQ47" s="0" t="e">
        <f aca="false">AN47/I47</f>
        <v>#DIV/0!</v>
      </c>
      <c r="AR47" s="0" t="e">
        <f aca="false">AO47/I47</f>
        <v>#DIV/0!</v>
      </c>
      <c r="AS47" s="0" t="e">
        <f aca="false">AP47/I47</f>
        <v>#DIV/0!</v>
      </c>
      <c r="AT47" s="0" t="n">
        <f aca="false">(B47*64)/(C47-D47)</f>
        <v>0.0605895323051563</v>
      </c>
    </row>
    <row r="48" customFormat="false" ht="12.8" hidden="false" customHeight="false" outlineLevel="0" collapsed="false">
      <c r="B48" s="0" t="n">
        <v>242659234</v>
      </c>
      <c r="C48" s="0" t="n">
        <v>402929351626</v>
      </c>
      <c r="D48" s="0" t="n">
        <v>185638183341</v>
      </c>
      <c r="E48" s="0" t="n">
        <v>3077538720</v>
      </c>
      <c r="F48" s="0" t="n">
        <v>688196655273</v>
      </c>
      <c r="G48" s="0" t="n">
        <v>500623657226</v>
      </c>
      <c r="H48" s="0" t="n">
        <v>24577176</v>
      </c>
      <c r="I48" s="0" t="n">
        <v>2</v>
      </c>
      <c r="J48" s="0" t="n">
        <f aca="false">H48/1000000</f>
        <v>24.577176</v>
      </c>
      <c r="K48" s="0" t="n">
        <f aca="false">F48/1000000000</f>
        <v>688.196655273</v>
      </c>
      <c r="L48" s="0" t="n">
        <f aca="false">G48/1000000000</f>
        <v>500.623657226</v>
      </c>
      <c r="M48" s="0" t="n">
        <f aca="false">K48-L48</f>
        <v>187.572998047</v>
      </c>
      <c r="N48" s="0" t="n">
        <f aca="false">K48/$J48</f>
        <v>28.0014536768992</v>
      </c>
      <c r="O48" s="0" t="n">
        <f aca="false">L48/$J48</f>
        <v>20.36945405062</v>
      </c>
      <c r="P48" s="0" t="n">
        <f aca="false">M48/$J48</f>
        <v>7.63199962627928</v>
      </c>
      <c r="Q48" s="0" t="n">
        <f aca="false">J$47/J48</f>
        <v>1.95409529557017</v>
      </c>
      <c r="R48" s="0" t="n">
        <f aca="false">K$47/K48</f>
        <v>1.31592986297463</v>
      </c>
      <c r="S48" s="0" t="n">
        <f aca="false">L$47/L48</f>
        <v>1.0577861988071</v>
      </c>
      <c r="T48" s="0" t="n">
        <f aca="false">M$47/M48</f>
        <v>2.00490336444252</v>
      </c>
      <c r="AH48" s="0" t="n">
        <f aca="false">(R48-1)/(Q48-1)</f>
        <v>0.331130301597215</v>
      </c>
      <c r="AI48" s="0" t="n">
        <f aca="false">(S48-1)/(Q48-1)</f>
        <v>0.0605664854185963</v>
      </c>
      <c r="AJ48" s="0" t="n">
        <f aca="false">(T48-1)/(Q48-1)</f>
        <v>1.05325261439633</v>
      </c>
      <c r="AK48" s="0" t="n">
        <f aca="false">AH48*N48</f>
        <v>9.2721298011921</v>
      </c>
      <c r="AL48" s="0" t="n">
        <f aca="false">AI48*O48</f>
        <v>1.23370624174164</v>
      </c>
      <c r="AM48" s="0" t="n">
        <f aca="false">AJ48*P48</f>
        <v>8.03842355945046</v>
      </c>
      <c r="AN48" s="0" t="n">
        <f aca="false">N48-AK48</f>
        <v>18.7293238757072</v>
      </c>
      <c r="AO48" s="0" t="n">
        <f aca="false">O48-AL48</f>
        <v>19.1357478088783</v>
      </c>
      <c r="AP48" s="0" t="n">
        <f aca="false">P48-AM48</f>
        <v>-0.406423933171183</v>
      </c>
      <c r="AQ48" s="0" t="n">
        <f aca="false">AN48/I48</f>
        <v>9.36466193785357</v>
      </c>
      <c r="AR48" s="0" t="n">
        <f aca="false">AO48/I48</f>
        <v>9.56787390443917</v>
      </c>
      <c r="AS48" s="0" t="n">
        <f aca="false">AP48/I48</f>
        <v>-0.203211966585592</v>
      </c>
      <c r="AT48" s="0" t="n">
        <f aca="false">(B48*64)/(C48-D48)</f>
        <v>0.0714718002511291</v>
      </c>
    </row>
    <row r="49" customFormat="false" ht="12.8" hidden="false" customHeight="false" outlineLevel="0" collapsed="false">
      <c r="B49" s="0" t="n">
        <v>286687206</v>
      </c>
      <c r="C49" s="0" t="n">
        <v>404033148071</v>
      </c>
      <c r="D49" s="0" t="n">
        <v>185532813292</v>
      </c>
      <c r="E49" s="0" t="n">
        <v>3430053089</v>
      </c>
      <c r="F49" s="0" t="n">
        <v>655716491699</v>
      </c>
      <c r="G49" s="0" t="n">
        <v>516676818847</v>
      </c>
      <c r="H49" s="0" t="n">
        <v>18189084</v>
      </c>
      <c r="I49" s="0" t="n">
        <v>3</v>
      </c>
      <c r="J49" s="0" t="n">
        <f aca="false">H49/1000000</f>
        <v>18.189084</v>
      </c>
      <c r="K49" s="0" t="n">
        <f aca="false">F49/1000000000</f>
        <v>655.716491699</v>
      </c>
      <c r="L49" s="0" t="n">
        <f aca="false">G49/1000000000</f>
        <v>516.676818847</v>
      </c>
      <c r="M49" s="0" t="n">
        <f aca="false">K49-L49</f>
        <v>139.039672852</v>
      </c>
      <c r="N49" s="0" t="n">
        <f aca="false">K49/$J49</f>
        <v>36.0500007421484</v>
      </c>
      <c r="O49" s="0" t="n">
        <f aca="false">L49/$J49</f>
        <v>28.4058734814244</v>
      </c>
      <c r="P49" s="0" t="n">
        <f aca="false">M49/$J49</f>
        <v>7.64412726072407</v>
      </c>
      <c r="Q49" s="0" t="n">
        <f aca="false">J$47/J49</f>
        <v>2.64038277023736</v>
      </c>
      <c r="R49" s="0" t="n">
        <f aca="false">K$47/K49</f>
        <v>1.3811129378895</v>
      </c>
      <c r="S49" s="0" t="n">
        <f aca="false">L$47/L49</f>
        <v>1.02492075528322</v>
      </c>
      <c r="T49" s="0" t="n">
        <f aca="false">M$47/M49</f>
        <v>2.70473690817225</v>
      </c>
      <c r="AH49" s="0" t="n">
        <f aca="false">(R49-1)/(Q49-1)</f>
        <v>0.232331712332209</v>
      </c>
      <c r="AI49" s="0" t="n">
        <f aca="false">(S49-1)/(Q49-1)</f>
        <v>0.0151920367217808</v>
      </c>
      <c r="AJ49" s="0" t="n">
        <f aca="false">(T49-1)/(Q49-1)</f>
        <v>1.03923117159148</v>
      </c>
      <c r="AK49" s="0" t="n">
        <f aca="false">AH49*N49</f>
        <v>8.37555840200074</v>
      </c>
      <c r="AL49" s="0" t="n">
        <f aca="false">AI49*O49</f>
        <v>0.431543073044058</v>
      </c>
      <c r="AM49" s="0" t="n">
        <f aca="false">AJ49*P49</f>
        <v>7.94401532895667</v>
      </c>
      <c r="AN49" s="0" t="n">
        <f aca="false">N49-AK49</f>
        <v>27.6744423401477</v>
      </c>
      <c r="AO49" s="0" t="n">
        <f aca="false">O49-AL49</f>
        <v>27.9743304083803</v>
      </c>
      <c r="AP49" s="0" t="n">
        <f aca="false">P49-AM49</f>
        <v>-0.299888068232607</v>
      </c>
      <c r="AQ49" s="0" t="n">
        <f aca="false">AN49/I49</f>
        <v>9.22481411338256</v>
      </c>
      <c r="AR49" s="0" t="n">
        <f aca="false">AO49/I49</f>
        <v>9.32477680279343</v>
      </c>
      <c r="AS49" s="0" t="n">
        <f aca="false">AP49/I49</f>
        <v>-0.0999626894108691</v>
      </c>
      <c r="AT49" s="0" t="n">
        <f aca="false">(B49*64)/(C49-D49)</f>
        <v>0.0839723252715282</v>
      </c>
    </row>
    <row r="50" customFormat="false" ht="12.8" hidden="false" customHeight="false" outlineLevel="0" collapsed="false">
      <c r="B50" s="0" t="n">
        <v>311874695</v>
      </c>
      <c r="C50" s="0" t="n">
        <v>404577324528</v>
      </c>
      <c r="D50" s="0" t="n">
        <v>185318715792</v>
      </c>
      <c r="E50" s="0" t="n">
        <v>3626172803</v>
      </c>
      <c r="F50" s="0" t="n">
        <v>636844055175</v>
      </c>
      <c r="G50" s="0" t="n">
        <v>524556640625</v>
      </c>
      <c r="H50" s="0" t="n">
        <v>14621634</v>
      </c>
      <c r="I50" s="0" t="n">
        <v>4</v>
      </c>
      <c r="J50" s="0" t="n">
        <f aca="false">H50/1000000</f>
        <v>14.621634</v>
      </c>
      <c r="K50" s="0" t="n">
        <f aca="false">F50/1000000000</f>
        <v>636.844055175</v>
      </c>
      <c r="L50" s="0" t="n">
        <f aca="false">G50/1000000000</f>
        <v>524.556640625</v>
      </c>
      <c r="M50" s="0" t="n">
        <f aca="false">K50-L50</f>
        <v>112.28741455</v>
      </c>
      <c r="N50" s="0" t="n">
        <f aca="false">K50/$J50</f>
        <v>43.5549169932034</v>
      </c>
      <c r="O50" s="0" t="n">
        <f aca="false">L50/$J50</f>
        <v>35.8753775826286</v>
      </c>
      <c r="P50" s="0" t="n">
        <f aca="false">M50/$J50</f>
        <v>7.67953941057477</v>
      </c>
      <c r="Q50" s="0" t="n">
        <f aca="false">J$47/J50</f>
        <v>3.28459486812486</v>
      </c>
      <c r="R50" s="0" t="n">
        <f aca="false">K$47/K50</f>
        <v>1.4220412719785</v>
      </c>
      <c r="S50" s="0" t="n">
        <f aca="false">L$47/L50</f>
        <v>1.00952452871257</v>
      </c>
      <c r="T50" s="0" t="n">
        <f aca="false">M$47/M50</f>
        <v>3.34913522027478</v>
      </c>
      <c r="AH50" s="0" t="n">
        <f aca="false">(R50-1)/(Q50-1)</f>
        <v>0.18473352884877</v>
      </c>
      <c r="AI50" s="0" t="n">
        <f aca="false">(S50-1)/(Q50-1)</f>
        <v>0.00416902307076595</v>
      </c>
      <c r="AJ50" s="0" t="n">
        <f aca="false">(T50-1)/(Q50-1)</f>
        <v>1.02825023948465</v>
      </c>
      <c r="AK50" s="0" t="n">
        <f aca="false">AH50*N50</f>
        <v>8.0460535148697</v>
      </c>
      <c r="AL50" s="0" t="n">
        <f aca="false">AI50*O50</f>
        <v>0.149565276814418</v>
      </c>
      <c r="AM50" s="0" t="n">
        <f aca="false">AJ50*P50</f>
        <v>7.89648823805528</v>
      </c>
      <c r="AN50" s="0" t="n">
        <f aca="false">N50-AK50</f>
        <v>35.5088634783336</v>
      </c>
      <c r="AO50" s="0" t="n">
        <f aca="false">O50-AL50</f>
        <v>35.7258123058142</v>
      </c>
      <c r="AP50" s="0" t="n">
        <f aca="false">P50-AM50</f>
        <v>-0.216948827480513</v>
      </c>
      <c r="AQ50" s="0" t="n">
        <f aca="false">AN50/I50</f>
        <v>8.87721586958341</v>
      </c>
      <c r="AR50" s="0" t="n">
        <f aca="false">AO50/I50</f>
        <v>8.93145307645354</v>
      </c>
      <c r="AS50" s="0" t="n">
        <f aca="false">AP50/I50</f>
        <v>-0.0542372068701282</v>
      </c>
      <c r="AT50" s="0" t="n">
        <f aca="false">(B50*64)/(C50-D50)</f>
        <v>0.0910339648466572</v>
      </c>
    </row>
    <row r="51" customFormat="false" ht="12.8" hidden="false" customHeight="false" outlineLevel="0" collapsed="false">
      <c r="B51" s="0" t="n">
        <v>336737145</v>
      </c>
      <c r="C51" s="0" t="n">
        <v>410273501392</v>
      </c>
      <c r="D51" s="0" t="n">
        <v>186323999186</v>
      </c>
      <c r="E51" s="0" t="n">
        <v>5227290739</v>
      </c>
      <c r="F51" s="0" t="n">
        <v>703262329101</v>
      </c>
      <c r="G51" s="0" t="n">
        <v>556682617187</v>
      </c>
      <c r="H51" s="0" t="n">
        <v>19271205</v>
      </c>
      <c r="I51" s="0" t="n">
        <v>5</v>
      </c>
      <c r="J51" s="0" t="n">
        <f aca="false">H51/1000000</f>
        <v>19.271205</v>
      </c>
      <c r="K51" s="0" t="n">
        <f aca="false">F51/1000000000</f>
        <v>703.262329101</v>
      </c>
      <c r="L51" s="0" t="n">
        <f aca="false">G51/1000000000</f>
        <v>556.682617187</v>
      </c>
      <c r="M51" s="0" t="n">
        <f aca="false">K51-L51</f>
        <v>146.579711914</v>
      </c>
      <c r="N51" s="0" t="n">
        <f aca="false">K51/$J51</f>
        <v>36.4929089333542</v>
      </c>
      <c r="O51" s="0" t="n">
        <f aca="false">L51/$J51</f>
        <v>28.8867570651135</v>
      </c>
      <c r="P51" s="0" t="n">
        <f aca="false">M51/$J51</f>
        <v>7.60615186824072</v>
      </c>
      <c r="Q51" s="0" t="n">
        <f aca="false">J$47/J51</f>
        <v>2.49211940820514</v>
      </c>
      <c r="R51" s="0" t="n">
        <f aca="false">K$47/K51</f>
        <v>1.28773928703202</v>
      </c>
      <c r="S51" s="0" t="n">
        <f aca="false">L$47/L51</f>
        <v>0.951265189644162</v>
      </c>
      <c r="T51" s="0" t="n">
        <f aca="false">M$47/M51</f>
        <v>2.5656056349984</v>
      </c>
      <c r="AH51" s="0" t="n">
        <f aca="false">(R51-1)/(Q51-1)</f>
        <v>0.19283931664567</v>
      </c>
      <c r="AI51" s="0" t="n">
        <f aca="false">(S51-1)/(Q51-1)</f>
        <v>-0.0326614680352295</v>
      </c>
      <c r="AJ51" s="0" t="n">
        <f aca="false">(T51-1)/(Q51-1)</f>
        <v>1.0492495616565</v>
      </c>
      <c r="AK51" s="0" t="n">
        <f aca="false">AH51*N51</f>
        <v>7.03726762112067</v>
      </c>
      <c r="AL51" s="0" t="n">
        <f aca="false">AI51*O51</f>
        <v>-0.943483892523645</v>
      </c>
      <c r="AM51" s="0" t="n">
        <f aca="false">AJ51*P51</f>
        <v>7.98075151364432</v>
      </c>
      <c r="AN51" s="0" t="n">
        <f aca="false">N51-AK51</f>
        <v>29.4556413122335</v>
      </c>
      <c r="AO51" s="0" t="n">
        <f aca="false">O51-AL51</f>
        <v>29.8302409576371</v>
      </c>
      <c r="AP51" s="0" t="n">
        <f aca="false">P51-AM51</f>
        <v>-0.374599645403593</v>
      </c>
      <c r="AQ51" s="0" t="n">
        <f aca="false">AN51/I51</f>
        <v>5.8911282624467</v>
      </c>
      <c r="AR51" s="0" t="n">
        <f aca="false">AO51/I51</f>
        <v>5.96604819152742</v>
      </c>
      <c r="AS51" s="0" t="n">
        <f aca="false">AP51/I51</f>
        <v>-0.0749199290807185</v>
      </c>
      <c r="AT51" s="0" t="n">
        <f aca="false">(B51*64)/(C51-D51)</f>
        <v>0.0962323071393842</v>
      </c>
    </row>
    <row r="52" customFormat="false" ht="12.8" hidden="false" customHeight="false" outlineLevel="0" collapsed="false">
      <c r="B52" s="0" t="n">
        <v>395357225</v>
      </c>
      <c r="C52" s="0" t="n">
        <v>409442942027</v>
      </c>
      <c r="D52" s="0" t="n">
        <v>186128512835</v>
      </c>
      <c r="E52" s="0" t="n">
        <v>5000533236</v>
      </c>
      <c r="F52" s="0" t="n">
        <v>680296325683</v>
      </c>
      <c r="G52" s="0" t="n">
        <v>553109069824</v>
      </c>
      <c r="H52" s="0" t="n">
        <v>16767328</v>
      </c>
      <c r="I52" s="0" t="n">
        <v>6</v>
      </c>
      <c r="J52" s="0" t="n">
        <f aca="false">H52/1000000</f>
        <v>16.767328</v>
      </c>
      <c r="K52" s="0" t="n">
        <f aca="false">F52/1000000000</f>
        <v>680.296325683</v>
      </c>
      <c r="L52" s="0" t="n">
        <f aca="false">G52/1000000000</f>
        <v>553.109069824</v>
      </c>
      <c r="M52" s="0" t="n">
        <f aca="false">K52-L52</f>
        <v>127.187255859</v>
      </c>
      <c r="N52" s="0" t="n">
        <f aca="false">K52/$J52</f>
        <v>40.5727332156322</v>
      </c>
      <c r="O52" s="0" t="n">
        <f aca="false">L52/$J52</f>
        <v>32.9873113846166</v>
      </c>
      <c r="P52" s="0" t="n">
        <f aca="false">M52/$J52</f>
        <v>7.58542183101565</v>
      </c>
      <c r="Q52" s="0" t="n">
        <f aca="false">J$47/J52</f>
        <v>2.86426936957397</v>
      </c>
      <c r="R52" s="0" t="n">
        <f aca="false">K$47/K52</f>
        <v>1.33121185001813</v>
      </c>
      <c r="S52" s="0" t="n">
        <f aca="false">L$47/L52</f>
        <v>0.957411158668044</v>
      </c>
      <c r="T52" s="0" t="n">
        <f aca="false">M$47/M52</f>
        <v>2.95678786623015</v>
      </c>
      <c r="AH52" s="0" t="n">
        <f aca="false">(R52-1)/(Q52-1)</f>
        <v>0.177663086367082</v>
      </c>
      <c r="AI52" s="0" t="n">
        <f aca="false">(S52-1)/(Q52-1)</f>
        <v>-0.0228447895068341</v>
      </c>
      <c r="AJ52" s="0" t="n">
        <f aca="false">(T52-1)/(Q52-1)</f>
        <v>1.04962721491118</v>
      </c>
      <c r="AK52" s="0" t="n">
        <f aca="false">AH52*N52</f>
        <v>7.20827700543744</v>
      </c>
      <c r="AL52" s="0" t="n">
        <f aca="false">AI52*O52</f>
        <v>-0.753588184977958</v>
      </c>
      <c r="AM52" s="0" t="n">
        <f aca="false">AJ52*P52</f>
        <v>7.9618651904154</v>
      </c>
      <c r="AN52" s="0" t="n">
        <f aca="false">N52-AK52</f>
        <v>33.3644562101948</v>
      </c>
      <c r="AO52" s="0" t="n">
        <f aca="false">O52-AL52</f>
        <v>33.7408995695945</v>
      </c>
      <c r="AP52" s="0" t="n">
        <f aca="false">P52-AM52</f>
        <v>-0.376443359399754</v>
      </c>
      <c r="AQ52" s="0" t="n">
        <f aca="false">AN52/I52</f>
        <v>5.56074270169913</v>
      </c>
      <c r="AR52" s="0" t="n">
        <f aca="false">AO52/I52</f>
        <v>5.62348326159909</v>
      </c>
      <c r="AS52" s="0" t="n">
        <f aca="false">AP52/I52</f>
        <v>-0.0627405598999589</v>
      </c>
      <c r="AT52" s="0" t="n">
        <f aca="false">(B52*64)/(C52-D52)</f>
        <v>0.1133059896378</v>
      </c>
    </row>
    <row r="53" customFormat="false" ht="12.8" hidden="false" customHeight="false" outlineLevel="0" collapsed="false">
      <c r="B53" s="0" t="n">
        <v>439496475</v>
      </c>
      <c r="C53" s="0" t="n">
        <v>406770796782</v>
      </c>
      <c r="D53" s="0" t="n">
        <v>185666128036</v>
      </c>
      <c r="E53" s="0" t="n">
        <v>4247311940</v>
      </c>
      <c r="F53" s="0" t="n">
        <v>657353454589</v>
      </c>
      <c r="G53" s="0" t="n">
        <v>546531555175</v>
      </c>
      <c r="H53" s="0" t="n">
        <v>14492053</v>
      </c>
      <c r="I53" s="0" t="n">
        <v>7</v>
      </c>
      <c r="J53" s="0" t="n">
        <f aca="false">H53/1000000</f>
        <v>14.492053</v>
      </c>
      <c r="K53" s="0" t="n">
        <f aca="false">F53/1000000000</f>
        <v>657.353454589</v>
      </c>
      <c r="L53" s="0" t="n">
        <f aca="false">G53/1000000000</f>
        <v>546.531555175</v>
      </c>
      <c r="M53" s="0" t="n">
        <f aca="false">K53-L53</f>
        <v>110.821899414</v>
      </c>
      <c r="N53" s="0" t="n">
        <f aca="false">K53/$J53</f>
        <v>45.3595811848742</v>
      </c>
      <c r="O53" s="0" t="n">
        <f aca="false">L53/$J53</f>
        <v>37.7125004424839</v>
      </c>
      <c r="P53" s="0" t="n">
        <f aca="false">M53/$J53</f>
        <v>7.64708074239033</v>
      </c>
      <c r="Q53" s="0" t="n">
        <f aca="false">J$47/J53</f>
        <v>3.31396414296856</v>
      </c>
      <c r="R53" s="0" t="n">
        <f aca="false">K$47/K53</f>
        <v>1.37767364566331</v>
      </c>
      <c r="S53" s="0" t="n">
        <f aca="false">L$47/L53</f>
        <v>0.968933614895185</v>
      </c>
      <c r="T53" s="0" t="n">
        <f aca="false">M$47/M53</f>
        <v>3.39342437597214</v>
      </c>
      <c r="AH53" s="0" t="n">
        <f aca="false">(R53-1)/(Q53-1)</f>
        <v>0.163214994843783</v>
      </c>
      <c r="AI53" s="0" t="n">
        <f aca="false">(S53-1)/(Q53-1)</f>
        <v>-0.0134256121466775</v>
      </c>
      <c r="AJ53" s="0" t="n">
        <f aca="false">(T53-1)/(Q53-1)</f>
        <v>1.03433944006653</v>
      </c>
      <c r="AK53" s="0" t="n">
        <f aca="false">AH53*N53</f>
        <v>7.40336380920539</v>
      </c>
      <c r="AL53" s="0" t="n">
        <f aca="false">AI53*O53</f>
        <v>-0.506313404022193</v>
      </c>
      <c r="AM53" s="0" t="n">
        <f aca="false">AJ53*P53</f>
        <v>7.90967721322758</v>
      </c>
      <c r="AN53" s="0" t="n">
        <f aca="false">N53-AK53</f>
        <v>37.9562173756688</v>
      </c>
      <c r="AO53" s="0" t="n">
        <f aca="false">O53-AL53</f>
        <v>38.2188138465061</v>
      </c>
      <c r="AP53" s="0" t="n">
        <f aca="false">P53-AM53</f>
        <v>-0.26259647083725</v>
      </c>
      <c r="AQ53" s="0" t="n">
        <f aca="false">AN53/I53</f>
        <v>5.42231676795269</v>
      </c>
      <c r="AR53" s="0" t="n">
        <f aca="false">AO53/I53</f>
        <v>5.45983054950087</v>
      </c>
      <c r="AS53" s="0" t="n">
        <f aca="false">AP53/I53</f>
        <v>-0.0375137815481786</v>
      </c>
      <c r="AT53" s="0" t="n">
        <f aca="false">(B53*64)/(C53-D53)</f>
        <v>0.127214746570153</v>
      </c>
    </row>
    <row r="54" customFormat="false" ht="12.8" hidden="false" customHeight="false" outlineLevel="0" collapsed="false">
      <c r="B54" s="0" t="n">
        <v>485884433</v>
      </c>
      <c r="C54" s="0" t="n">
        <v>407660839277</v>
      </c>
      <c r="D54" s="0" t="n">
        <v>185736412799</v>
      </c>
      <c r="E54" s="0" t="n">
        <v>4510168515</v>
      </c>
      <c r="F54" s="0" t="n">
        <v>653643371582</v>
      </c>
      <c r="G54" s="0" t="n">
        <v>549958557128</v>
      </c>
      <c r="H54" s="0" t="n">
        <v>13439208</v>
      </c>
      <c r="I54" s="0" t="n">
        <v>8</v>
      </c>
      <c r="J54" s="0" t="n">
        <f aca="false">H54/1000000</f>
        <v>13.439208</v>
      </c>
      <c r="K54" s="0" t="n">
        <f aca="false">F54/1000000000</f>
        <v>653.643371582</v>
      </c>
      <c r="L54" s="0" t="n">
        <f aca="false">G54/1000000000</f>
        <v>549.958557128</v>
      </c>
      <c r="M54" s="0" t="n">
        <f aca="false">K54-L54</f>
        <v>103.684814454</v>
      </c>
      <c r="N54" s="0" t="n">
        <f aca="false">K54/$J54</f>
        <v>48.637045544797</v>
      </c>
      <c r="O54" s="0" t="n">
        <f aca="false">L54/$J54</f>
        <v>40.9219469724704</v>
      </c>
      <c r="P54" s="0" t="n">
        <f aca="false">M54/$J54</f>
        <v>7.71509857232658</v>
      </c>
      <c r="Q54" s="0" t="n">
        <f aca="false">J$47/J54</f>
        <v>3.57358439574713</v>
      </c>
      <c r="R54" s="0" t="n">
        <f aca="false">K$47/K54</f>
        <v>1.38549332808371</v>
      </c>
      <c r="S54" s="0" t="n">
        <f aca="false">L$47/L54</f>
        <v>0.962895819233065</v>
      </c>
      <c r="T54" s="0" t="n">
        <f aca="false">M$47/M54</f>
        <v>3.62700880397334</v>
      </c>
      <c r="AH54" s="0" t="n">
        <f aca="false">(R54-1)/(Q54-1)</f>
        <v>0.149788492936442</v>
      </c>
      <c r="AI54" s="0" t="n">
        <f aca="false">(S54-1)/(Q54-1)</f>
        <v>-0.0144173164976637</v>
      </c>
      <c r="AJ54" s="0" t="n">
        <f aca="false">(T54-1)/(Q54-1)</f>
        <v>1.02075875510999</v>
      </c>
      <c r="AK54" s="0" t="n">
        <f aca="false">AH54*N54</f>
        <v>7.28526975303623</v>
      </c>
      <c r="AL54" s="0" t="n">
        <f aca="false">AI54*O54</f>
        <v>-0.589984661202715</v>
      </c>
      <c r="AM54" s="0" t="n">
        <f aca="false">AJ54*P54</f>
        <v>7.87525441423895</v>
      </c>
      <c r="AN54" s="0" t="n">
        <f aca="false">N54-AK54</f>
        <v>41.3517757917608</v>
      </c>
      <c r="AO54" s="0" t="n">
        <f aca="false">O54-AL54</f>
        <v>41.5119316336731</v>
      </c>
      <c r="AP54" s="0" t="n">
        <f aca="false">P54-AM54</f>
        <v>-0.160155841912371</v>
      </c>
      <c r="AQ54" s="0" t="n">
        <f aca="false">AN54/I54</f>
        <v>5.16897197397009</v>
      </c>
      <c r="AR54" s="0" t="n">
        <f aca="false">AO54/I54</f>
        <v>5.18899145420914</v>
      </c>
      <c r="AS54" s="0" t="n">
        <f aca="false">AP54/I54</f>
        <v>-0.0200194802390463</v>
      </c>
      <c r="AT54" s="0" t="n">
        <f aca="false">(B54*64)/(C54-D54)</f>
        <v>0.140122492172274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6</v>
      </c>
      <c r="H55" s="0" t="s">
        <v>7</v>
      </c>
      <c r="I55" s="0" t="s">
        <v>8</v>
      </c>
      <c r="J55" s="0" t="s">
        <v>9</v>
      </c>
      <c r="K55" s="0" t="s">
        <v>10</v>
      </c>
      <c r="L55" s="0" t="s">
        <v>11</v>
      </c>
      <c r="M55" s="0" t="s">
        <v>12</v>
      </c>
      <c r="N55" s="0" t="s">
        <v>13</v>
      </c>
      <c r="O55" s="0" t="s">
        <v>14</v>
      </c>
      <c r="P55" s="0" t="s">
        <v>15</v>
      </c>
      <c r="Q55" s="0" t="s">
        <v>16</v>
      </c>
      <c r="R55" s="0" t="s">
        <v>17</v>
      </c>
      <c r="S55" s="0" t="s">
        <v>18</v>
      </c>
      <c r="T55" s="0" t="s">
        <v>19</v>
      </c>
      <c r="AH55" s="1" t="s">
        <v>33</v>
      </c>
      <c r="AI55" s="1" t="s">
        <v>34</v>
      </c>
      <c r="AJ55" s="0" t="s">
        <v>35</v>
      </c>
      <c r="AK55" s="0" t="s">
        <v>36</v>
      </c>
      <c r="AL55" s="0" t="s">
        <v>37</v>
      </c>
      <c r="AM55" s="0" t="s">
        <v>38</v>
      </c>
      <c r="AN55" s="0" t="s">
        <v>39</v>
      </c>
      <c r="AO55" s="0" t="s">
        <v>40</v>
      </c>
      <c r="AP55" s="0" t="s">
        <v>41</v>
      </c>
      <c r="AQ55" s="0" t="s">
        <v>42</v>
      </c>
      <c r="AR55" s="0" t="s">
        <v>43</v>
      </c>
      <c r="AS55" s="0" t="s">
        <v>44</v>
      </c>
      <c r="AT55" s="0" t="s">
        <v>45</v>
      </c>
    </row>
    <row r="56" customFormat="false" ht="12.8" hidden="false" customHeight="false" outlineLevel="0" collapsed="false">
      <c r="A56" s="0" t="s">
        <v>52</v>
      </c>
      <c r="B56" s="0" t="n">
        <v>8940006</v>
      </c>
      <c r="C56" s="0" t="n">
        <v>8354035019</v>
      </c>
      <c r="D56" s="0" t="n">
        <v>2978416500</v>
      </c>
      <c r="E56" s="0" t="n">
        <v>1563360669</v>
      </c>
      <c r="F56" s="0" t="n">
        <v>23264831542</v>
      </c>
      <c r="G56" s="0" t="n">
        <v>13139465332</v>
      </c>
      <c r="H56" s="0" t="n">
        <v>1127364</v>
      </c>
      <c r="I56" s="0" t="n">
        <v>1</v>
      </c>
      <c r="J56" s="0" t="n">
        <f aca="false">H56/1000000</f>
        <v>1.127364</v>
      </c>
      <c r="K56" s="0" t="n">
        <f aca="false">F56/1000000000</f>
        <v>23.264831542</v>
      </c>
      <c r="L56" s="0" t="n">
        <f aca="false">G56/1000000000</f>
        <v>13.139465332</v>
      </c>
      <c r="M56" s="0" t="n">
        <f aca="false">K56-L56</f>
        <v>10.12536621</v>
      </c>
      <c r="N56" s="0" t="n">
        <f aca="false">K56/$J56</f>
        <v>20.6364861233816</v>
      </c>
      <c r="O56" s="0" t="n">
        <f aca="false">L56/$J56</f>
        <v>11.65503362889</v>
      </c>
      <c r="P56" s="0" t="n">
        <f aca="false">M56/$J56</f>
        <v>8.98145249449157</v>
      </c>
      <c r="Q56" s="0" t="n">
        <f aca="false">J$56/J56</f>
        <v>1</v>
      </c>
      <c r="R56" s="0" t="n">
        <f aca="false">K$56/K56</f>
        <v>1</v>
      </c>
      <c r="S56" s="0" t="n">
        <f aca="false">L$56/L56</f>
        <v>1</v>
      </c>
      <c r="T56" s="0" t="n">
        <f aca="false">M$56/M56</f>
        <v>1</v>
      </c>
      <c r="AH56" s="0" t="e">
        <f aca="false">(R56-1)/(Q56-1)</f>
        <v>#DIV/0!</v>
      </c>
      <c r="AI56" s="0" t="e">
        <f aca="false">(S56-1)/(Q56-1)</f>
        <v>#DIV/0!</v>
      </c>
      <c r="AJ56" s="0" t="e">
        <f aca="false">(T56-1)/(Q56-1)</f>
        <v>#DIV/0!</v>
      </c>
      <c r="AK56" s="0" t="e">
        <f aca="false">AH56*N56</f>
        <v>#DIV/0!</v>
      </c>
      <c r="AL56" s="0" t="e">
        <f aca="false">AI56*O56</f>
        <v>#DIV/0!</v>
      </c>
      <c r="AM56" s="0" t="e">
        <f aca="false">AJ56*P56</f>
        <v>#DIV/0!</v>
      </c>
      <c r="AN56" s="0" t="e">
        <f aca="false">N56-AK56</f>
        <v>#DIV/0!</v>
      </c>
      <c r="AO56" s="0" t="e">
        <f aca="false">O56-AL56</f>
        <v>#DIV/0!</v>
      </c>
      <c r="AP56" s="0" t="e">
        <f aca="false">P56-AM56</f>
        <v>#DIV/0!</v>
      </c>
      <c r="AQ56" s="0" t="e">
        <f aca="false">AN56/I56</f>
        <v>#DIV/0!</v>
      </c>
      <c r="AR56" s="0" t="e">
        <f aca="false">AO56/I56</f>
        <v>#DIV/0!</v>
      </c>
      <c r="AS56" s="0" t="e">
        <f aca="false">AP56/I56</f>
        <v>#DIV/0!</v>
      </c>
      <c r="AT56" s="0" t="n">
        <f aca="false">(B56*64)/(C56-D56)</f>
        <v>0.106436195570372</v>
      </c>
    </row>
    <row r="57" customFormat="false" ht="12.8" hidden="false" customHeight="false" outlineLevel="0" collapsed="false">
      <c r="B57" s="0" t="n">
        <v>13806888</v>
      </c>
      <c r="C57" s="0" t="n">
        <v>8327198831</v>
      </c>
      <c r="D57" s="0" t="n">
        <v>2956467416</v>
      </c>
      <c r="E57" s="0" t="n">
        <v>1558214379</v>
      </c>
      <c r="F57" s="0" t="n">
        <v>19718261718</v>
      </c>
      <c r="G57" s="0" t="n">
        <v>13661010742</v>
      </c>
      <c r="H57" s="0" t="n">
        <v>646087</v>
      </c>
      <c r="I57" s="0" t="n">
        <v>2</v>
      </c>
      <c r="J57" s="0" t="n">
        <f aca="false">H57/1000000</f>
        <v>0.646087</v>
      </c>
      <c r="K57" s="0" t="n">
        <f aca="false">F57/1000000000</f>
        <v>19.718261718</v>
      </c>
      <c r="L57" s="0" t="n">
        <f aca="false">G57/1000000000</f>
        <v>13.661010742</v>
      </c>
      <c r="M57" s="0" t="n">
        <f aca="false">K57-L57</f>
        <v>6.057250976</v>
      </c>
      <c r="N57" s="0" t="n">
        <f aca="false">K57/$J57</f>
        <v>30.5195147371794</v>
      </c>
      <c r="O57" s="0" t="n">
        <f aca="false">L57/$J57</f>
        <v>21.1442278547626</v>
      </c>
      <c r="P57" s="0" t="n">
        <f aca="false">M57/$J57</f>
        <v>9.37528688241677</v>
      </c>
      <c r="Q57" s="0" t="n">
        <f aca="false">J$56/J57</f>
        <v>1.74491051514734</v>
      </c>
      <c r="R57" s="0" t="n">
        <f aca="false">K$56/K57</f>
        <v>1.17986219448353</v>
      </c>
      <c r="S57" s="0" t="n">
        <f aca="false">L$56/L57</f>
        <v>0.961822340978289</v>
      </c>
      <c r="T57" s="0" t="n">
        <f aca="false">M$56/M57</f>
        <v>1.6716108099398</v>
      </c>
      <c r="AH57" s="0" t="n">
        <f aca="false">(R57-1)/(Q57-1)</f>
        <v>0.241454766480173</v>
      </c>
      <c r="AI57" s="0" t="n">
        <f aca="false">(S57-1)/(Q57-1)</f>
        <v>-0.0512513358925522</v>
      </c>
      <c r="AJ57" s="0" t="n">
        <f aca="false">(T57-1)/(Q57-1)</f>
        <v>0.901599314659904</v>
      </c>
      <c r="AK57" s="0" t="n">
        <f aca="false">AH57*N57</f>
        <v>7.36908230395385</v>
      </c>
      <c r="AL57" s="0" t="n">
        <f aca="false">AI57*O57</f>
        <v>-1.0836699239731</v>
      </c>
      <c r="AM57" s="0" t="n">
        <f aca="false">AJ57*P57</f>
        <v>8.45275222792695</v>
      </c>
      <c r="AN57" s="0" t="n">
        <f aca="false">N57-AK57</f>
        <v>23.1504324332255</v>
      </c>
      <c r="AO57" s="0" t="n">
        <f aca="false">O57-AL57</f>
        <v>22.2278977787357</v>
      </c>
      <c r="AP57" s="0" t="n">
        <f aca="false">P57-AM57</f>
        <v>0.922534654489818</v>
      </c>
      <c r="AQ57" s="0" t="n">
        <f aca="false">AN57/I57</f>
        <v>11.5752162166128</v>
      </c>
      <c r="AR57" s="0" t="n">
        <f aca="false">AO57/I57</f>
        <v>11.1139488893678</v>
      </c>
      <c r="AS57" s="0" t="n">
        <f aca="false">AP57/I57</f>
        <v>0.461267327244909</v>
      </c>
      <c r="AT57" s="0" t="n">
        <f aca="false">(B57*64)/(C57-D57)</f>
        <v>0.164528955875929</v>
      </c>
    </row>
    <row r="58" customFormat="false" ht="12.8" hidden="false" customHeight="false" outlineLevel="0" collapsed="false">
      <c r="B58" s="0" t="n">
        <v>21156301</v>
      </c>
      <c r="C58" s="0" t="n">
        <v>8376227774</v>
      </c>
      <c r="D58" s="0" t="n">
        <v>2959907060</v>
      </c>
      <c r="E58" s="0" t="n">
        <v>1572734332</v>
      </c>
      <c r="F58" s="0" t="n">
        <v>19004821777</v>
      </c>
      <c r="G58" s="0" t="n">
        <v>14369445800</v>
      </c>
      <c r="H58" s="0" t="n">
        <v>497221</v>
      </c>
      <c r="I58" s="0" t="n">
        <v>3</v>
      </c>
      <c r="J58" s="0" t="n">
        <f aca="false">H58/1000000</f>
        <v>0.497221</v>
      </c>
      <c r="K58" s="0" t="n">
        <f aca="false">F58/1000000000</f>
        <v>19.004821777</v>
      </c>
      <c r="L58" s="0" t="n">
        <f aca="false">G58/1000000000</f>
        <v>14.3694458</v>
      </c>
      <c r="M58" s="0" t="n">
        <f aca="false">K58-L58</f>
        <v>4.635375977</v>
      </c>
      <c r="N58" s="0" t="n">
        <f aca="false">K58/$J58</f>
        <v>38.2220818851175</v>
      </c>
      <c r="O58" s="0" t="n">
        <f aca="false">L58/$J58</f>
        <v>28.8995151049533</v>
      </c>
      <c r="P58" s="0" t="n">
        <f aca="false">M58/$J58</f>
        <v>9.32256678016415</v>
      </c>
      <c r="Q58" s="0" t="n">
        <f aca="false">J$56/J58</f>
        <v>2.26732981913475</v>
      </c>
      <c r="R58" s="0" t="n">
        <f aca="false">K$56/K58</f>
        <v>1.22415415492902</v>
      </c>
      <c r="S58" s="0" t="n">
        <f aca="false">L$56/L58</f>
        <v>0.914403068488557</v>
      </c>
      <c r="T58" s="0" t="n">
        <f aca="false">M$56/M58</f>
        <v>2.18436783989917</v>
      </c>
      <c r="AH58" s="0" t="n">
        <f aca="false">(R58-1)/(Q58-1)</f>
        <v>0.176871207119591</v>
      </c>
      <c r="AI58" s="0" t="n">
        <f aca="false">(S58-1)/(Q58-1)</f>
        <v>-0.0675411642802529</v>
      </c>
      <c r="AJ58" s="0" t="n">
        <f aca="false">(T58-1)/(Q58-1)</f>
        <v>0.934537972686367</v>
      </c>
      <c r="AK58" s="0" t="n">
        <f aca="false">AH58*N58</f>
        <v>6.76038576164458</v>
      </c>
      <c r="AL58" s="0" t="n">
        <f aca="false">AI58*O58</f>
        <v>-1.9519068973233</v>
      </c>
      <c r="AM58" s="0" t="n">
        <f aca="false">AJ58*P58</f>
        <v>8.71229265896788</v>
      </c>
      <c r="AN58" s="0" t="n">
        <f aca="false">N58-AK58</f>
        <v>31.4616961234729</v>
      </c>
      <c r="AO58" s="0" t="n">
        <f aca="false">O58-AL58</f>
        <v>30.8514220022766</v>
      </c>
      <c r="AP58" s="0" t="n">
        <f aca="false">P58-AM58</f>
        <v>0.610274121196271</v>
      </c>
      <c r="AQ58" s="0" t="n">
        <f aca="false">AN58/I58</f>
        <v>10.4872320411576</v>
      </c>
      <c r="AR58" s="0" t="n">
        <f aca="false">AO58/I58</f>
        <v>10.2838073340922</v>
      </c>
      <c r="AS58" s="0" t="n">
        <f aca="false">AP58/I58</f>
        <v>0.203424707065424</v>
      </c>
      <c r="AT58" s="0" t="n">
        <f aca="false">(B58*64)/(C58-D58)</f>
        <v>0.249985799493039</v>
      </c>
    </row>
    <row r="59" customFormat="false" ht="12.8" hidden="false" customHeight="false" outlineLevel="0" collapsed="false">
      <c r="B59" s="0" t="n">
        <v>28882364</v>
      </c>
      <c r="C59" s="0" t="n">
        <v>8479633026</v>
      </c>
      <c r="D59" s="0" t="n">
        <v>2971480247</v>
      </c>
      <c r="E59" s="0" t="n">
        <v>1602749821</v>
      </c>
      <c r="F59" s="0" t="n">
        <v>20468017578</v>
      </c>
      <c r="G59" s="0" t="n">
        <v>16112060546</v>
      </c>
      <c r="H59" s="0" t="n">
        <v>470393</v>
      </c>
      <c r="I59" s="0" t="n">
        <v>4</v>
      </c>
      <c r="J59" s="0" t="n">
        <f aca="false">H59/1000000</f>
        <v>0.470393</v>
      </c>
      <c r="K59" s="0" t="n">
        <f aca="false">F59/1000000000</f>
        <v>20.468017578</v>
      </c>
      <c r="L59" s="0" t="n">
        <f aca="false">G59/1000000000</f>
        <v>16.112060546</v>
      </c>
      <c r="M59" s="0" t="n">
        <f aca="false">K59-L59</f>
        <v>4.355957032</v>
      </c>
      <c r="N59" s="0" t="n">
        <f aca="false">K59/$J59</f>
        <v>43.5125896388764</v>
      </c>
      <c r="O59" s="0" t="n">
        <f aca="false">L59/$J59</f>
        <v>34.2523390994339</v>
      </c>
      <c r="P59" s="0" t="n">
        <f aca="false">M59/$J59</f>
        <v>9.26025053944256</v>
      </c>
      <c r="Q59" s="0" t="n">
        <f aca="false">J$56/J59</f>
        <v>2.39664280718463</v>
      </c>
      <c r="R59" s="0" t="n">
        <f aca="false">K$56/K59</f>
        <v>1.13664312888837</v>
      </c>
      <c r="S59" s="0" t="n">
        <f aca="false">L$56/L59</f>
        <v>0.815504962539507</v>
      </c>
      <c r="T59" s="0" t="n">
        <f aca="false">M$56/M59</f>
        <v>2.32448716450057</v>
      </c>
      <c r="AH59" s="0" t="n">
        <f aca="false">(R59-1)/(Q59-1)</f>
        <v>0.0978368471777067</v>
      </c>
      <c r="AI59" s="0" t="n">
        <f aca="false">(S59-1)/(Q59-1)</f>
        <v>-0.132098942200118</v>
      </c>
      <c r="AJ59" s="0" t="n">
        <f aca="false">(T59-1)/(Q59-1)</f>
        <v>0.948336366096701</v>
      </c>
      <c r="AK59" s="0" t="n">
        <f aca="false">AH59*N59</f>
        <v>4.25713458280502</v>
      </c>
      <c r="AL59" s="0" t="n">
        <f aca="false">AI59*O59</f>
        <v>-4.52469776291495</v>
      </c>
      <c r="AM59" s="0" t="n">
        <f aca="false">AJ59*P59</f>
        <v>8.78183234571998</v>
      </c>
      <c r="AN59" s="0" t="n">
        <f aca="false">N59-AK59</f>
        <v>39.2554550560714</v>
      </c>
      <c r="AO59" s="0" t="n">
        <f aca="false">O59-AL59</f>
        <v>38.7770368623488</v>
      </c>
      <c r="AP59" s="0" t="n">
        <f aca="false">P59-AM59</f>
        <v>0.478418193722582</v>
      </c>
      <c r="AQ59" s="0" t="n">
        <f aca="false">AN59/I59</f>
        <v>9.81386376401785</v>
      </c>
      <c r="AR59" s="0" t="n">
        <f aca="false">AO59/I59</f>
        <v>9.69425921558721</v>
      </c>
      <c r="AS59" s="0" t="n">
        <f aca="false">AP59/I59</f>
        <v>0.119604548430646</v>
      </c>
      <c r="AT59" s="0" t="n">
        <f aca="false">(B59*64)/(C59-D59)</f>
        <v>0.3355882398628</v>
      </c>
    </row>
    <row r="60" customFormat="false" ht="12.8" hidden="false" customHeight="false" outlineLevel="0" collapsed="false">
      <c r="B60" s="0" t="n">
        <v>32307791</v>
      </c>
      <c r="C60" s="0" t="n">
        <v>8807705660</v>
      </c>
      <c r="D60" s="0" t="n">
        <v>3022689445</v>
      </c>
      <c r="E60" s="0" t="n">
        <v>1695907395</v>
      </c>
      <c r="F60" s="0" t="n">
        <v>21655273437</v>
      </c>
      <c r="G60" s="0" t="n">
        <v>16931030273</v>
      </c>
      <c r="H60" s="0" t="n">
        <v>514800</v>
      </c>
      <c r="I60" s="0" t="n">
        <v>5</v>
      </c>
      <c r="J60" s="0" t="n">
        <f aca="false">H60/1000000</f>
        <v>0.5148</v>
      </c>
      <c r="K60" s="0" t="n">
        <f aca="false">F60/1000000000</f>
        <v>21.655273437</v>
      </c>
      <c r="L60" s="0" t="n">
        <f aca="false">G60/1000000000</f>
        <v>16.931030273</v>
      </c>
      <c r="M60" s="0" t="n">
        <f aca="false">K60-L60</f>
        <v>4.724243164</v>
      </c>
      <c r="N60" s="0" t="n">
        <f aca="false">K60/$J60</f>
        <v>42.0654107167832</v>
      </c>
      <c r="O60" s="0" t="n">
        <f aca="false">L60/$J60</f>
        <v>32.8885591938617</v>
      </c>
      <c r="P60" s="0" t="n">
        <f aca="false">M60/$J60</f>
        <v>9.17685152292152</v>
      </c>
      <c r="Q60" s="0" t="n">
        <f aca="false">J$56/J60</f>
        <v>2.18990675990676</v>
      </c>
      <c r="R60" s="0" t="n">
        <f aca="false">K$56/K60</f>
        <v>1.07432638103982</v>
      </c>
      <c r="S60" s="0" t="n">
        <f aca="false">L$56/L60</f>
        <v>0.776058226825899</v>
      </c>
      <c r="T60" s="0" t="n">
        <f aca="false">M$56/M60</f>
        <v>2.14327795130403</v>
      </c>
      <c r="AH60" s="0" t="n">
        <f aca="false">(R60-1)/(Q60-1)</f>
        <v>0.0624640379769304</v>
      </c>
      <c r="AI60" s="0" t="n">
        <f aca="false">(S60-1)/(Q60-1)</f>
        <v>-0.188201110137107</v>
      </c>
      <c r="AJ60" s="0" t="n">
        <f aca="false">(T60-1)/(Q60-1)</f>
        <v>0.960813056809273</v>
      </c>
      <c r="AK60" s="0" t="n">
        <f aca="false">AH60*N60</f>
        <v>2.62757541252832</v>
      </c>
      <c r="AL60" s="0" t="n">
        <f aca="false">AI60*O60</f>
        <v>-6.18966335109474</v>
      </c>
      <c r="AM60" s="0" t="n">
        <f aca="false">AJ60*P60</f>
        <v>8.81723876362306</v>
      </c>
      <c r="AN60" s="0" t="n">
        <f aca="false">N60-AK60</f>
        <v>39.4378353042549</v>
      </c>
      <c r="AO60" s="0" t="n">
        <f aca="false">O60-AL60</f>
        <v>39.0782225449564</v>
      </c>
      <c r="AP60" s="0" t="n">
        <f aca="false">P60-AM60</f>
        <v>0.359612759298461</v>
      </c>
      <c r="AQ60" s="0" t="n">
        <f aca="false">AN60/I60</f>
        <v>7.88756706085098</v>
      </c>
      <c r="AR60" s="0" t="n">
        <f aca="false">AO60/I60</f>
        <v>7.81564450899129</v>
      </c>
      <c r="AS60" s="0" t="n">
        <f aca="false">AP60/I60</f>
        <v>0.0719225518596922</v>
      </c>
      <c r="AT60" s="0" t="n">
        <f aca="false">(B60*64)/(C60-D60)</f>
        <v>0.357423133687794</v>
      </c>
    </row>
    <row r="61" customFormat="false" ht="12.8" hidden="false" customHeight="false" outlineLevel="0" collapsed="false">
      <c r="B61" s="0" t="n">
        <v>37395616</v>
      </c>
      <c r="C61" s="0" t="n">
        <v>8703341687</v>
      </c>
      <c r="D61" s="0" t="n">
        <v>3009315435</v>
      </c>
      <c r="E61" s="0" t="n">
        <v>1665910100</v>
      </c>
      <c r="F61" s="0" t="n">
        <v>21345214843</v>
      </c>
      <c r="G61" s="0" t="n">
        <v>16750854492</v>
      </c>
      <c r="H61" s="0" t="n">
        <v>493380</v>
      </c>
      <c r="I61" s="0" t="n">
        <v>6</v>
      </c>
      <c r="J61" s="0" t="n">
        <f aca="false">H61/1000000</f>
        <v>0.49338</v>
      </c>
      <c r="K61" s="0" t="n">
        <f aca="false">F61/1000000000</f>
        <v>21.345214843</v>
      </c>
      <c r="L61" s="0" t="n">
        <f aca="false">G61/1000000000</f>
        <v>16.750854492</v>
      </c>
      <c r="M61" s="0" t="n">
        <f aca="false">K61-L61</f>
        <v>4.594360351</v>
      </c>
      <c r="N61" s="0" t="n">
        <f aca="false">K61/$J61</f>
        <v>43.2632349162917</v>
      </c>
      <c r="O61" s="0" t="n">
        <f aca="false">L61/$J61</f>
        <v>33.9512231788885</v>
      </c>
      <c r="P61" s="0" t="n">
        <f aca="false">M61/$J61</f>
        <v>9.31201173740322</v>
      </c>
      <c r="Q61" s="0" t="n">
        <f aca="false">J$56/J61</f>
        <v>2.28498115043172</v>
      </c>
      <c r="R61" s="0" t="n">
        <f aca="false">K$56/K61</f>
        <v>1.08993194554936</v>
      </c>
      <c r="S61" s="0" t="n">
        <f aca="false">L$56/L61</f>
        <v>0.784405675440333</v>
      </c>
      <c r="T61" s="0" t="n">
        <f aca="false">M$56/M61</f>
        <v>2.2038685336896</v>
      </c>
      <c r="AH61" s="0" t="n">
        <f aca="false">(R61-1)/(Q61-1)</f>
        <v>0.0699869764775478</v>
      </c>
      <c r="AI61" s="0" t="n">
        <f aca="false">(S61-1)/(Q61-1)</f>
        <v>-0.167780145636559</v>
      </c>
      <c r="AJ61" s="0" t="n">
        <f aca="false">(T61-1)/(Q61-1)</f>
        <v>0.936876415101601</v>
      </c>
      <c r="AK61" s="0" t="n">
        <f aca="false">AH61*N61</f>
        <v>3.02786300442913</v>
      </c>
      <c r="AL61" s="0" t="n">
        <f aca="false">AI61*O61</f>
        <v>-5.69634116949323</v>
      </c>
      <c r="AM61" s="0" t="n">
        <f aca="false">AJ61*P61</f>
        <v>8.72420417392236</v>
      </c>
      <c r="AN61" s="0" t="n">
        <f aca="false">N61-AK61</f>
        <v>40.2353719118626</v>
      </c>
      <c r="AO61" s="0" t="n">
        <f aca="false">O61-AL61</f>
        <v>39.6475643483817</v>
      </c>
      <c r="AP61" s="0" t="n">
        <f aca="false">P61-AM61</f>
        <v>0.58780756348086</v>
      </c>
      <c r="AQ61" s="0" t="n">
        <f aca="false">AN61/I61</f>
        <v>6.70589531864376</v>
      </c>
      <c r="AR61" s="0" t="n">
        <f aca="false">AO61/I61</f>
        <v>6.60792739139695</v>
      </c>
      <c r="AS61" s="0" t="n">
        <f aca="false">AP61/I61</f>
        <v>0.09796792724681</v>
      </c>
      <c r="AT61" s="0" t="n">
        <f aca="false">(B61*64)/(C61-D61)</f>
        <v>0.420321108136682</v>
      </c>
    </row>
    <row r="62" customFormat="false" ht="12.8" hidden="false" customHeight="false" outlineLevel="0" collapsed="false">
      <c r="B62" s="0" t="n">
        <v>38848579</v>
      </c>
      <c r="C62" s="0" t="n">
        <v>8593518863</v>
      </c>
      <c r="D62" s="0" t="n">
        <v>2995131402</v>
      </c>
      <c r="E62" s="0" t="n">
        <v>1634347368</v>
      </c>
      <c r="F62" s="0" t="n">
        <v>20350097656</v>
      </c>
      <c r="G62" s="0" t="n">
        <v>16052734375</v>
      </c>
      <c r="H62" s="0" t="n">
        <v>461354</v>
      </c>
      <c r="I62" s="0" t="n">
        <v>7</v>
      </c>
      <c r="J62" s="0" t="n">
        <f aca="false">H62/1000000</f>
        <v>0.461354</v>
      </c>
      <c r="K62" s="0" t="n">
        <f aca="false">F62/1000000000</f>
        <v>20.350097656</v>
      </c>
      <c r="L62" s="0" t="n">
        <f aca="false">G62/1000000000</f>
        <v>16.052734375</v>
      </c>
      <c r="M62" s="0" t="n">
        <f aca="false">K62-L62</f>
        <v>4.297363281</v>
      </c>
      <c r="N62" s="0" t="n">
        <f aca="false">K62/$J62</f>
        <v>44.1095073544393</v>
      </c>
      <c r="O62" s="0" t="n">
        <f aca="false">L62/$J62</f>
        <v>34.794830813215</v>
      </c>
      <c r="P62" s="0" t="n">
        <f aca="false">M62/$J62</f>
        <v>9.31467654122431</v>
      </c>
      <c r="Q62" s="0" t="n">
        <f aca="false">J$56/J62</f>
        <v>2.44359862491709</v>
      </c>
      <c r="R62" s="0" t="n">
        <f aca="false">K$56/K62</f>
        <v>1.14322947905563</v>
      </c>
      <c r="S62" s="0" t="n">
        <f aca="false">L$56/L62</f>
        <v>0.818518828322667</v>
      </c>
      <c r="T62" s="0" t="n">
        <f aca="false">M$56/M62</f>
        <v>2.35618111570121</v>
      </c>
      <c r="AH62" s="0" t="n">
        <f aca="false">(R62-1)/(Q62-1)</f>
        <v>0.0992169683341533</v>
      </c>
      <c r="AI62" s="0" t="n">
        <f aca="false">(S62-1)/(Q62-1)</f>
        <v>-0.125714425426081</v>
      </c>
      <c r="AJ62" s="0" t="n">
        <f aca="false">(T62-1)/(Q62-1)</f>
        <v>0.93944472673566</v>
      </c>
      <c r="AK62" s="0" t="n">
        <f aca="false">AH62*N62</f>
        <v>4.37641159442051</v>
      </c>
      <c r="AL62" s="0" t="n">
        <f aca="false">AI62*O62</f>
        <v>-4.37421216348103</v>
      </c>
      <c r="AM62" s="0" t="n">
        <f aca="false">AJ62*P62</f>
        <v>8.75062375790153</v>
      </c>
      <c r="AN62" s="0" t="n">
        <f aca="false">N62-AK62</f>
        <v>39.7330957600188</v>
      </c>
      <c r="AO62" s="0" t="n">
        <f aca="false">O62-AL62</f>
        <v>39.169042976696</v>
      </c>
      <c r="AP62" s="0" t="n">
        <f aca="false">P62-AM62</f>
        <v>0.564052783322776</v>
      </c>
      <c r="AQ62" s="0" t="n">
        <f aca="false">AN62/I62</f>
        <v>5.67615653714555</v>
      </c>
      <c r="AR62" s="0" t="n">
        <f aca="false">AO62/I62</f>
        <v>5.59557756809943</v>
      </c>
      <c r="AS62" s="0" t="n">
        <f aca="false">AP62/I62</f>
        <v>0.0805789690461108</v>
      </c>
      <c r="AT62" s="0" t="n">
        <f aca="false">(B62*64)/(C62-D62)</f>
        <v>0.44411164345454</v>
      </c>
    </row>
    <row r="63" customFormat="false" ht="12.8" hidden="false" customHeight="false" outlineLevel="0" collapsed="false">
      <c r="B63" s="0" t="n">
        <v>42433210</v>
      </c>
      <c r="C63" s="0" t="n">
        <v>8616296031</v>
      </c>
      <c r="D63" s="0" t="n">
        <v>3000092971</v>
      </c>
      <c r="E63" s="0" t="n">
        <v>1640655272</v>
      </c>
      <c r="F63" s="0" t="n">
        <v>20706481933</v>
      </c>
      <c r="G63" s="0" t="n">
        <v>16316040039</v>
      </c>
      <c r="H63" s="0" t="n">
        <v>469779</v>
      </c>
      <c r="I63" s="0" t="n">
        <v>8</v>
      </c>
      <c r="J63" s="0" t="n">
        <f aca="false">H63/1000000</f>
        <v>0.469779</v>
      </c>
      <c r="K63" s="0" t="n">
        <f aca="false">F63/1000000000</f>
        <v>20.706481933</v>
      </c>
      <c r="L63" s="0" t="n">
        <f aca="false">G63/1000000000</f>
        <v>16.316040039</v>
      </c>
      <c r="M63" s="0" t="n">
        <f aca="false">K63-L63</f>
        <v>4.390441894</v>
      </c>
      <c r="N63" s="0" t="n">
        <f aca="false">K63/$J63</f>
        <v>44.0770701393634</v>
      </c>
      <c r="O63" s="0" t="n">
        <f aca="false">L63/$J63</f>
        <v>34.7313099116819</v>
      </c>
      <c r="P63" s="0" t="n">
        <f aca="false">M63/$J63</f>
        <v>9.34576022768152</v>
      </c>
      <c r="Q63" s="0" t="n">
        <f aca="false">J$56/J63</f>
        <v>2.39977521345143</v>
      </c>
      <c r="R63" s="0" t="n">
        <f aca="false">K$56/K63</f>
        <v>1.12355307952737</v>
      </c>
      <c r="S63" s="0" t="n">
        <f aca="false">L$56/L63</f>
        <v>0.805309701409957</v>
      </c>
      <c r="T63" s="0" t="n">
        <f aca="false">M$56/M63</f>
        <v>2.30622940798679</v>
      </c>
      <c r="AH63" s="0" t="n">
        <f aca="false">(R63-1)/(Q63-1)</f>
        <v>0.0882663718717555</v>
      </c>
      <c r="AI63" s="0" t="n">
        <f aca="false">(S63-1)/(Q63-1)</f>
        <v>-0.139086831027672</v>
      </c>
      <c r="AJ63" s="0" t="n">
        <f aca="false">(T63-1)/(Q63-1)</f>
        <v>0.933170837313236</v>
      </c>
      <c r="AK63" s="0" t="n">
        <f aca="false">AH63*N63</f>
        <v>3.8905230639385</v>
      </c>
      <c r="AL63" s="0" t="n">
        <f aca="false">AI63*O63</f>
        <v>-4.8306678330558</v>
      </c>
      <c r="AM63" s="0" t="n">
        <f aca="false">AJ63*P63</f>
        <v>8.7211908969943</v>
      </c>
      <c r="AN63" s="0" t="n">
        <f aca="false">N63-AK63</f>
        <v>40.1865470754249</v>
      </c>
      <c r="AO63" s="0" t="n">
        <f aca="false">O63-AL63</f>
        <v>39.5619777447377</v>
      </c>
      <c r="AP63" s="0" t="n">
        <f aca="false">P63-AM63</f>
        <v>0.624569330687219</v>
      </c>
      <c r="AQ63" s="0" t="n">
        <f aca="false">AN63/I63</f>
        <v>5.02331838442811</v>
      </c>
      <c r="AR63" s="0" t="n">
        <f aca="false">AO63/I63</f>
        <v>4.94524721809221</v>
      </c>
      <c r="AS63" s="0" t="n">
        <f aca="false">AP63/I63</f>
        <v>0.0780711663359024</v>
      </c>
      <c r="AT63" s="0" t="n">
        <f aca="false">(B63*64)/(C63-D63)</f>
        <v>0.483551860747713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6</v>
      </c>
      <c r="H64" s="0" t="s">
        <v>7</v>
      </c>
      <c r="I64" s="0" t="s">
        <v>8</v>
      </c>
      <c r="J64" s="0" t="s">
        <v>9</v>
      </c>
      <c r="K64" s="0" t="s">
        <v>10</v>
      </c>
      <c r="L64" s="0" t="s">
        <v>11</v>
      </c>
      <c r="M64" s="0" t="s">
        <v>12</v>
      </c>
      <c r="N64" s="0" t="s">
        <v>13</v>
      </c>
      <c r="O64" s="0" t="s">
        <v>14</v>
      </c>
      <c r="P64" s="0" t="s">
        <v>15</v>
      </c>
      <c r="Q64" s="0" t="s">
        <v>16</v>
      </c>
      <c r="R64" s="0" t="s">
        <v>17</v>
      </c>
      <c r="S64" s="0" t="s">
        <v>18</v>
      </c>
      <c r="T64" s="0" t="s">
        <v>19</v>
      </c>
      <c r="AH64" s="1" t="s">
        <v>33</v>
      </c>
      <c r="AI64" s="1" t="s">
        <v>34</v>
      </c>
      <c r="AJ64" s="0" t="s">
        <v>35</v>
      </c>
      <c r="AK64" s="0" t="s">
        <v>36</v>
      </c>
      <c r="AL64" s="0" t="s">
        <v>37</v>
      </c>
      <c r="AM64" s="0" t="s">
        <v>38</v>
      </c>
      <c r="AN64" s="0" t="s">
        <v>39</v>
      </c>
      <c r="AO64" s="0" t="s">
        <v>40</v>
      </c>
      <c r="AP64" s="0" t="s">
        <v>41</v>
      </c>
      <c r="AQ64" s="0" t="s">
        <v>42</v>
      </c>
      <c r="AR64" s="0" t="s">
        <v>43</v>
      </c>
      <c r="AS64" s="0" t="s">
        <v>44</v>
      </c>
      <c r="AT64" s="0" t="s">
        <v>45</v>
      </c>
    </row>
    <row r="65" customFormat="false" ht="12.8" hidden="false" customHeight="false" outlineLevel="0" collapsed="false">
      <c r="A65" s="0" t="s">
        <v>53</v>
      </c>
      <c r="B65" s="0" t="n">
        <v>895889430</v>
      </c>
      <c r="C65" s="0" t="n">
        <v>989532122330</v>
      </c>
      <c r="D65" s="0" t="n">
        <v>323328347816</v>
      </c>
      <c r="E65" s="0" t="n">
        <v>236008908497</v>
      </c>
      <c r="F65" s="0" t="n">
        <v>3241372253417</v>
      </c>
      <c r="G65" s="0" t="n">
        <v>1460252136230</v>
      </c>
      <c r="H65" s="0" t="n">
        <v>215816796</v>
      </c>
      <c r="I65" s="0" t="n">
        <v>1</v>
      </c>
      <c r="J65" s="0" t="n">
        <f aca="false">H65/1000000</f>
        <v>215.816796</v>
      </c>
      <c r="K65" s="0" t="n">
        <f aca="false">F65/1000000000</f>
        <v>3241.372253417</v>
      </c>
      <c r="L65" s="0" t="n">
        <f aca="false">G65/1000000000</f>
        <v>1460.25213623</v>
      </c>
      <c r="M65" s="0" t="n">
        <f aca="false">K65-L65</f>
        <v>1781.120117187</v>
      </c>
      <c r="N65" s="0" t="n">
        <f aca="false">K65/$J65</f>
        <v>15.0190917180376</v>
      </c>
      <c r="O65" s="0" t="n">
        <f aca="false">L65/$J65</f>
        <v>6.7661653925675</v>
      </c>
      <c r="P65" s="0" t="n">
        <f aca="false">M65/$J65</f>
        <v>8.25292632547005</v>
      </c>
      <c r="Q65" s="0" t="n">
        <f aca="false">J$65/J65</f>
        <v>1</v>
      </c>
      <c r="R65" s="0" t="n">
        <f aca="false">K$65/K65</f>
        <v>1</v>
      </c>
      <c r="S65" s="0" t="n">
        <f aca="false">L$65/L65</f>
        <v>1</v>
      </c>
      <c r="T65" s="0" t="n">
        <f aca="false">M$65/M65</f>
        <v>1</v>
      </c>
      <c r="AH65" s="0" t="e">
        <f aca="false">(R65-1)/(Q65-1)</f>
        <v>#DIV/0!</v>
      </c>
      <c r="AI65" s="0" t="e">
        <f aca="false">(S65-1)/(Q65-1)</f>
        <v>#DIV/0!</v>
      </c>
      <c r="AJ65" s="0" t="e">
        <f aca="false">(T65-1)/(Q65-1)</f>
        <v>#DIV/0!</v>
      </c>
      <c r="AK65" s="0" t="e">
        <f aca="false">AH65*N65</f>
        <v>#DIV/0!</v>
      </c>
      <c r="AL65" s="0" t="e">
        <f aca="false">AI65*O65</f>
        <v>#DIV/0!</v>
      </c>
      <c r="AM65" s="0" t="e">
        <f aca="false">AJ65*P65</f>
        <v>#DIV/0!</v>
      </c>
      <c r="AN65" s="0" t="e">
        <f aca="false">N65-AK65</f>
        <v>#DIV/0!</v>
      </c>
      <c r="AO65" s="0" t="e">
        <f aca="false">O65-AL65</f>
        <v>#DIV/0!</v>
      </c>
      <c r="AP65" s="0" t="e">
        <f aca="false">P65-AM65</f>
        <v>#DIV/0!</v>
      </c>
      <c r="AQ65" s="0" t="e">
        <f aca="false">AN65/I65</f>
        <v>#DIV/0!</v>
      </c>
      <c r="AR65" s="0" t="e">
        <f aca="false">AO65/I65</f>
        <v>#DIV/0!</v>
      </c>
      <c r="AS65" s="0" t="e">
        <f aca="false">AP65/I65</f>
        <v>#DIV/0!</v>
      </c>
      <c r="AT65" s="0" t="n">
        <f aca="false">(B65*64)/(C65-D65)</f>
        <v>0.0860651435993854</v>
      </c>
    </row>
    <row r="66" customFormat="false" ht="12.8" hidden="false" customHeight="false" outlineLevel="0" collapsed="false">
      <c r="B66" s="0" t="n">
        <v>1816882799</v>
      </c>
      <c r="C66" s="0" t="n">
        <v>938519632115</v>
      </c>
      <c r="D66" s="0" t="n">
        <v>307388133511</v>
      </c>
      <c r="E66" s="0" t="n">
        <v>224702577013</v>
      </c>
      <c r="F66" s="0" t="n">
        <v>2735341735839</v>
      </c>
      <c r="G66" s="0" t="n">
        <v>1541742309570</v>
      </c>
      <c r="H66" s="0" t="n">
        <v>145147162</v>
      </c>
      <c r="I66" s="0" t="n">
        <v>2</v>
      </c>
      <c r="J66" s="0" t="n">
        <f aca="false">H66/1000000</f>
        <v>145.147162</v>
      </c>
      <c r="K66" s="0" t="n">
        <f aca="false">F66/1000000000</f>
        <v>2735.341735839</v>
      </c>
      <c r="L66" s="0" t="n">
        <f aca="false">G66/1000000000</f>
        <v>1541.74230957</v>
      </c>
      <c r="M66" s="0" t="n">
        <f aca="false">K66-L66</f>
        <v>1193.599426269</v>
      </c>
      <c r="N66" s="0" t="n">
        <f aca="false">K66/$J66</f>
        <v>18.8452994750183</v>
      </c>
      <c r="O66" s="0" t="n">
        <f aca="false">L66/$J66</f>
        <v>10.6219252813913</v>
      </c>
      <c r="P66" s="0" t="n">
        <f aca="false">M66/$J66</f>
        <v>8.22337419362702</v>
      </c>
      <c r="Q66" s="0" t="n">
        <f aca="false">J$65/J66</f>
        <v>1.48688264397481</v>
      </c>
      <c r="R66" s="0" t="n">
        <f aca="false">K$65/K66</f>
        <v>1.18499718369661</v>
      </c>
      <c r="S66" s="0" t="n">
        <f aca="false">L$65/L66</f>
        <v>0.947144102594727</v>
      </c>
      <c r="T66" s="0" t="n">
        <f aca="false">M$65/M66</f>
        <v>1.49222601652423</v>
      </c>
      <c r="AH66" s="0" t="n">
        <f aca="false">(R66-1)/(Q66-1)</f>
        <v>0.379962576168924</v>
      </c>
      <c r="AI66" s="0" t="n">
        <f aca="false">(S66-1)/(Q66-1)</f>
        <v>-0.108559830709446</v>
      </c>
      <c r="AJ66" s="0" t="n">
        <f aca="false">(T66-1)/(Q66-1)</f>
        <v>1.01097466220156</v>
      </c>
      <c r="AK66" s="0" t="n">
        <f aca="false">AH66*N66</f>
        <v>7.16050853720284</v>
      </c>
      <c r="AL66" s="0" t="n">
        <f aca="false">AI66*O66</f>
        <v>-1.15311441035622</v>
      </c>
      <c r="AM66" s="0" t="n">
        <f aca="false">AJ66*P66</f>
        <v>8.31362294755906</v>
      </c>
      <c r="AN66" s="0" t="n">
        <f aca="false">N66-AK66</f>
        <v>11.6847909378155</v>
      </c>
      <c r="AO66" s="0" t="n">
        <f aca="false">O66-AL66</f>
        <v>11.7750396917475</v>
      </c>
      <c r="AP66" s="0" t="n">
        <f aca="false">P66-AM66</f>
        <v>-0.0902487539320429</v>
      </c>
      <c r="AQ66" s="0" t="n">
        <f aca="false">AN66/I66</f>
        <v>5.84239546890774</v>
      </c>
      <c r="AR66" s="0" t="n">
        <f aca="false">AO66/I66</f>
        <v>5.88751984587377</v>
      </c>
      <c r="AS66" s="0" t="n">
        <f aca="false">AP66/I66</f>
        <v>-0.0451243769660215</v>
      </c>
      <c r="AT66" s="0" t="n">
        <f aca="false">(B66*64)/(C66-D66)</f>
        <v>0.184241318002985</v>
      </c>
    </row>
    <row r="67" customFormat="false" ht="12.8" hidden="false" customHeight="false" outlineLevel="0" collapsed="false">
      <c r="B67" s="0" t="n">
        <v>3240158075</v>
      </c>
      <c r="C67" s="0" t="n">
        <v>896011401531</v>
      </c>
      <c r="D67" s="0" t="n">
        <v>295864426252</v>
      </c>
      <c r="E67" s="0" t="n">
        <v>213951351292</v>
      </c>
      <c r="F67" s="0" t="n">
        <v>2789672851562</v>
      </c>
      <c r="G67" s="0" t="n">
        <v>1692251159667</v>
      </c>
      <c r="H67" s="0" t="n">
        <v>138588658</v>
      </c>
      <c r="I67" s="0" t="n">
        <v>3</v>
      </c>
      <c r="J67" s="0" t="n">
        <f aca="false">H67/1000000</f>
        <v>138.588658</v>
      </c>
      <c r="K67" s="0" t="n">
        <f aca="false">F67/1000000000</f>
        <v>2789.672851562</v>
      </c>
      <c r="L67" s="0" t="n">
        <f aca="false">G67/1000000000</f>
        <v>1692.251159667</v>
      </c>
      <c r="M67" s="0" t="n">
        <f aca="false">K67-L67</f>
        <v>1097.421691895</v>
      </c>
      <c r="N67" s="0" t="n">
        <f aca="false">K67/$J67</f>
        <v>20.1291569730187</v>
      </c>
      <c r="O67" s="0" t="n">
        <f aca="false">L67/$J67</f>
        <v>12.2106035521825</v>
      </c>
      <c r="P67" s="0" t="n">
        <f aca="false">M67/$J67</f>
        <v>7.91855342083621</v>
      </c>
      <c r="Q67" s="0" t="n">
        <f aca="false">J$65/J67</f>
        <v>1.55724717386325</v>
      </c>
      <c r="R67" s="0" t="n">
        <f aca="false">K$65/K67</f>
        <v>1.16191841333728</v>
      </c>
      <c r="S67" s="0" t="n">
        <f aca="false">L$65/L67</f>
        <v>0.862905088224225</v>
      </c>
      <c r="T67" s="0" t="n">
        <f aca="false">M$65/M67</f>
        <v>1.6230042930092</v>
      </c>
      <c r="AH67" s="0" t="n">
        <f aca="false">(R67-1)/(Q67-1)</f>
        <v>0.290568388556807</v>
      </c>
      <c r="AI67" s="0" t="n">
        <f aca="false">(S67-1)/(Q67-1)</f>
        <v>-0.246021726454586</v>
      </c>
      <c r="AJ67" s="0" t="n">
        <f aca="false">(T67-1)/(Q67-1)</f>
        <v>1.11800350406458</v>
      </c>
      <c r="AK67" s="0" t="n">
        <f aca="false">AH67*N67</f>
        <v>5.84889670465706</v>
      </c>
      <c r="AL67" s="0" t="n">
        <f aca="false">AI67*O67</f>
        <v>-3.00407376696043</v>
      </c>
      <c r="AM67" s="0" t="n">
        <f aca="false">AJ67*P67</f>
        <v>8.85297047161748</v>
      </c>
      <c r="AN67" s="0" t="n">
        <f aca="false">N67-AK67</f>
        <v>14.2802602683616</v>
      </c>
      <c r="AO67" s="0" t="n">
        <f aca="false">O67-AL67</f>
        <v>15.2146773191429</v>
      </c>
      <c r="AP67" s="0" t="n">
        <f aca="false">P67-AM67</f>
        <v>-0.934417050781272</v>
      </c>
      <c r="AQ67" s="0" t="n">
        <f aca="false">AN67/I67</f>
        <v>4.76008675612054</v>
      </c>
      <c r="AR67" s="0" t="n">
        <f aca="false">AO67/I67</f>
        <v>5.07155910638096</v>
      </c>
      <c r="AS67" s="0" t="n">
        <f aca="false">AP67/I67</f>
        <v>-0.311472350260424</v>
      </c>
      <c r="AT67" s="0" t="n">
        <f aca="false">(B67*64)/(C67-D67)</f>
        <v>0.345532220175894</v>
      </c>
    </row>
    <row r="68" customFormat="false" ht="12.8" hidden="false" customHeight="false" outlineLevel="0" collapsed="false">
      <c r="B68" s="0" t="n">
        <v>3512508018</v>
      </c>
      <c r="C68" s="0" t="n">
        <v>899089732425</v>
      </c>
      <c r="D68" s="0" t="n">
        <v>296064354960</v>
      </c>
      <c r="E68" s="0" t="n">
        <v>214753405863</v>
      </c>
      <c r="F68" s="0" t="n">
        <v>2650423339843</v>
      </c>
      <c r="G68" s="0" t="n">
        <v>1686697143554</v>
      </c>
      <c r="H68" s="0" t="n">
        <v>126722988</v>
      </c>
      <c r="I68" s="0" t="n">
        <v>4</v>
      </c>
      <c r="J68" s="0" t="n">
        <f aca="false">H68/1000000</f>
        <v>126.722988</v>
      </c>
      <c r="K68" s="0" t="n">
        <f aca="false">F68/1000000000</f>
        <v>2650.423339843</v>
      </c>
      <c r="L68" s="0" t="n">
        <f aca="false">G68/1000000000</f>
        <v>1686.697143554</v>
      </c>
      <c r="M68" s="0" t="n">
        <f aca="false">K68-L68</f>
        <v>963.726196289</v>
      </c>
      <c r="N68" s="0" t="n">
        <f aca="false">K68/$J68</f>
        <v>20.9150950563366</v>
      </c>
      <c r="O68" s="0" t="n">
        <f aca="false">L68/$J68</f>
        <v>13.3101118445376</v>
      </c>
      <c r="P68" s="0" t="n">
        <f aca="false">M68/$J68</f>
        <v>7.60498321179895</v>
      </c>
      <c r="Q68" s="0" t="n">
        <f aca="false">J$65/J68</f>
        <v>1.70305955853882</v>
      </c>
      <c r="R68" s="0" t="n">
        <f aca="false">K$65/K68</f>
        <v>1.22296397133637</v>
      </c>
      <c r="S68" s="0" t="n">
        <f aca="false">L$65/L68</f>
        <v>0.865746492670959</v>
      </c>
      <c r="T68" s="0" t="n">
        <f aca="false">M$65/M68</f>
        <v>1.84815990687554</v>
      </c>
      <c r="AH68" s="0" t="n">
        <f aca="false">(R68-1)/(Q68-1)</f>
        <v>0.317133831164688</v>
      </c>
      <c r="AI68" s="0" t="n">
        <f aca="false">(S68-1)/(Q68-1)</f>
        <v>-0.190956094257594</v>
      </c>
      <c r="AJ68" s="0" t="n">
        <f aca="false">(T68-1)/(Q68-1)</f>
        <v>1.20638414850413</v>
      </c>
      <c r="AK68" s="0" t="n">
        <f aca="false">AH68*N68</f>
        <v>6.63288422438965</v>
      </c>
      <c r="AL68" s="0" t="n">
        <f aca="false">AI68*O68</f>
        <v>-2.54164697196465</v>
      </c>
      <c r="AM68" s="0" t="n">
        <f aca="false">AJ68*P68</f>
        <v>9.1745311963543</v>
      </c>
      <c r="AN68" s="0" t="n">
        <f aca="false">N68-AK68</f>
        <v>14.2822108319469</v>
      </c>
      <c r="AO68" s="0" t="n">
        <f aca="false">O68-AL68</f>
        <v>15.8517588165023</v>
      </c>
      <c r="AP68" s="0" t="n">
        <f aca="false">P68-AM68</f>
        <v>-1.56954798455534</v>
      </c>
      <c r="AQ68" s="0" t="n">
        <f aca="false">AN68/I68</f>
        <v>3.57055270798673</v>
      </c>
      <c r="AR68" s="0" t="n">
        <f aca="false">AO68/I68</f>
        <v>3.96293970412557</v>
      </c>
      <c r="AS68" s="0" t="n">
        <f aca="false">AP68/I68</f>
        <v>-0.392386996138836</v>
      </c>
      <c r="AT68" s="0" t="n">
        <f aca="false">(B68*64)/(C68-D68)</f>
        <v>0.372787815492968</v>
      </c>
    </row>
    <row r="69" customFormat="false" ht="12.8" hidden="false" customHeight="false" outlineLevel="0" collapsed="false">
      <c r="B69" s="0" t="n">
        <v>4956169554</v>
      </c>
      <c r="C69" s="0" t="n">
        <v>864637181567</v>
      </c>
      <c r="D69" s="0" t="n">
        <v>286645184029</v>
      </c>
      <c r="E69" s="0" t="n">
        <v>206530319496</v>
      </c>
      <c r="F69" s="0" t="n">
        <v>2771416015625</v>
      </c>
      <c r="G69" s="0" t="n">
        <v>1818109069824</v>
      </c>
      <c r="H69" s="0" t="n">
        <v>123746758</v>
      </c>
      <c r="I69" s="0" t="n">
        <v>5</v>
      </c>
      <c r="J69" s="0" t="n">
        <f aca="false">H69/1000000</f>
        <v>123.746758</v>
      </c>
      <c r="K69" s="0" t="n">
        <f aca="false">F69/1000000000</f>
        <v>2771.416015625</v>
      </c>
      <c r="L69" s="0" t="n">
        <f aca="false">G69/1000000000</f>
        <v>1818.109069824</v>
      </c>
      <c r="M69" s="0" t="n">
        <f aca="false">K69-L69</f>
        <v>953.306945801</v>
      </c>
      <c r="N69" s="0" t="n">
        <f aca="false">K69/$J69</f>
        <v>22.395867660832</v>
      </c>
      <c r="O69" s="0" t="n">
        <f aca="false">L69/$J69</f>
        <v>14.6921753685377</v>
      </c>
      <c r="P69" s="0" t="n">
        <f aca="false">M69/$J69</f>
        <v>7.70369229229424</v>
      </c>
      <c r="Q69" s="0" t="n">
        <f aca="false">J$65/J69</f>
        <v>1.74401979888637</v>
      </c>
      <c r="R69" s="0" t="n">
        <f aca="false">K$65/K69</f>
        <v>1.16957260661785</v>
      </c>
      <c r="S69" s="0" t="n">
        <f aca="false">L$65/L69</f>
        <v>0.803170811073154</v>
      </c>
      <c r="T69" s="0" t="n">
        <f aca="false">M$65/M69</f>
        <v>1.86835952998375</v>
      </c>
      <c r="AH69" s="0" t="n">
        <f aca="false">(R69-1)/(Q69-1)</f>
        <v>0.227914105070412</v>
      </c>
      <c r="AI69" s="0" t="n">
        <f aca="false">(S69-1)/(Q69-1)</f>
        <v>-0.264548321457917</v>
      </c>
      <c r="AJ69" s="0" t="n">
        <f aca="false">(T69-1)/(Q69-1)</f>
        <v>1.16711884721817</v>
      </c>
      <c r="AK69" s="0" t="n">
        <f aca="false">AH69*N69</f>
        <v>5.10433413519391</v>
      </c>
      <c r="AL69" s="0" t="n">
        <f aca="false">AI69*O69</f>
        <v>-3.88679033231202</v>
      </c>
      <c r="AM69" s="0" t="n">
        <f aca="false">AJ69*P69</f>
        <v>8.99112446750592</v>
      </c>
      <c r="AN69" s="0" t="n">
        <f aca="false">N69-AK69</f>
        <v>17.2915335256381</v>
      </c>
      <c r="AO69" s="0" t="n">
        <f aca="false">O69-AL69</f>
        <v>18.5789657008498</v>
      </c>
      <c r="AP69" s="0" t="n">
        <f aca="false">P69-AM69</f>
        <v>-1.28743217521169</v>
      </c>
      <c r="AQ69" s="0" t="n">
        <f aca="false">AN69/I69</f>
        <v>3.45830670512761</v>
      </c>
      <c r="AR69" s="0" t="n">
        <f aca="false">AO69/I69</f>
        <v>3.71579314016995</v>
      </c>
      <c r="AS69" s="0" t="n">
        <f aca="false">AP69/I69</f>
        <v>-0.257486435042337</v>
      </c>
      <c r="AT69" s="0" t="n">
        <f aca="false">(B69*64)/(C69-D69)</f>
        <v>0.54878761783401</v>
      </c>
    </row>
    <row r="70" customFormat="false" ht="12.8" hidden="false" customHeight="false" outlineLevel="0" collapsed="false">
      <c r="B70" s="0" t="n">
        <v>5462423817</v>
      </c>
      <c r="C70" s="0" t="n">
        <v>860768906605</v>
      </c>
      <c r="D70" s="0" t="n">
        <v>286077546850</v>
      </c>
      <c r="E70" s="0" t="n">
        <v>205198332043</v>
      </c>
      <c r="F70" s="0" t="n">
        <v>2803298828125</v>
      </c>
      <c r="G70" s="0" t="n">
        <v>1818298034667</v>
      </c>
      <c r="H70" s="0" t="n">
        <v>126516759</v>
      </c>
      <c r="I70" s="0" t="n">
        <v>6</v>
      </c>
      <c r="J70" s="0" t="n">
        <f aca="false">H70/1000000</f>
        <v>126.516759</v>
      </c>
      <c r="K70" s="0" t="n">
        <f aca="false">F70/1000000000</f>
        <v>2803.298828125</v>
      </c>
      <c r="L70" s="0" t="n">
        <f aca="false">G70/1000000000</f>
        <v>1818.298034667</v>
      </c>
      <c r="M70" s="0" t="n">
        <f aca="false">K70-L70</f>
        <v>985.000793458</v>
      </c>
      <c r="N70" s="0" t="n">
        <f aca="false">K70/$J70</f>
        <v>22.1575295659052</v>
      </c>
      <c r="O70" s="0" t="n">
        <f aca="false">L70/$J70</f>
        <v>14.3719934737421</v>
      </c>
      <c r="P70" s="0" t="n">
        <f aca="false">M70/$J70</f>
        <v>7.7855360921631</v>
      </c>
      <c r="Q70" s="0" t="n">
        <f aca="false">J$65/J70</f>
        <v>1.70583563557773</v>
      </c>
      <c r="R70" s="0" t="n">
        <f aca="false">K$65/K70</f>
        <v>1.15627068398734</v>
      </c>
      <c r="S70" s="0" t="n">
        <f aca="false">L$65/L70</f>
        <v>0.803087342332979</v>
      </c>
      <c r="T70" s="0" t="n">
        <f aca="false">M$65/M70</f>
        <v>1.80824231718037</v>
      </c>
      <c r="AH70" s="0" t="n">
        <f aca="false">(R70-1)/(Q70-1)</f>
        <v>0.2213981217588</v>
      </c>
      <c r="AI70" s="0" t="n">
        <f aca="false">(S70-1)/(Q70-1)</f>
        <v>-0.278978061947589</v>
      </c>
      <c r="AJ70" s="0" t="n">
        <f aca="false">(T70-1)/(Q70-1)</f>
        <v>1.14508573446964</v>
      </c>
      <c r="AK70" s="0" t="n">
        <f aca="false">AH70*N70</f>
        <v>4.90563542870648</v>
      </c>
      <c r="AL70" s="0" t="n">
        <f aca="false">AI70*O70</f>
        <v>-4.00947088562796</v>
      </c>
      <c r="AM70" s="0" t="n">
        <f aca="false">AJ70*P70</f>
        <v>8.91510631433445</v>
      </c>
      <c r="AN70" s="0" t="n">
        <f aca="false">N70-AK70</f>
        <v>17.2518941371987</v>
      </c>
      <c r="AO70" s="0" t="n">
        <f aca="false">O70-AL70</f>
        <v>18.38146435937</v>
      </c>
      <c r="AP70" s="0" t="n">
        <f aca="false">P70-AM70</f>
        <v>-1.12957022217135</v>
      </c>
      <c r="AQ70" s="0" t="n">
        <f aca="false">AN70/I70</f>
        <v>2.87531568953312</v>
      </c>
      <c r="AR70" s="0" t="n">
        <f aca="false">AO70/I70</f>
        <v>3.06357739322834</v>
      </c>
      <c r="AS70" s="0" t="n">
        <f aca="false">AP70/I70</f>
        <v>-0.188261703695226</v>
      </c>
      <c r="AT70" s="0" t="n">
        <f aca="false">(B70*64)/(C70-D70)</f>
        <v>0.608318044727587</v>
      </c>
    </row>
    <row r="71" customFormat="false" ht="12.8" hidden="false" customHeight="false" outlineLevel="0" collapsed="false">
      <c r="B71" s="0" t="n">
        <v>6021351095</v>
      </c>
      <c r="C71" s="0" t="n">
        <v>852194212969</v>
      </c>
      <c r="D71" s="0" t="n">
        <v>283606819639</v>
      </c>
      <c r="E71" s="0" t="n">
        <v>203354362127</v>
      </c>
      <c r="F71" s="0" t="n">
        <v>2879839782714</v>
      </c>
      <c r="G71" s="0" t="n">
        <v>1857726440429</v>
      </c>
      <c r="H71" s="0" t="n">
        <v>133684184</v>
      </c>
      <c r="I71" s="0" t="n">
        <v>7</v>
      </c>
      <c r="J71" s="0" t="n">
        <f aca="false">H71/1000000</f>
        <v>133.684184</v>
      </c>
      <c r="K71" s="0" t="n">
        <f aca="false">F71/1000000000</f>
        <v>2879.839782714</v>
      </c>
      <c r="L71" s="0" t="n">
        <f aca="false">G71/1000000000</f>
        <v>1857.726440429</v>
      </c>
      <c r="M71" s="0" t="n">
        <f aca="false">K71-L71</f>
        <v>1022.113342285</v>
      </c>
      <c r="N71" s="0" t="n">
        <f aca="false">K71/$J71</f>
        <v>21.5421128853507</v>
      </c>
      <c r="O71" s="0" t="n">
        <f aca="false">L71/$J71</f>
        <v>13.8963816424911</v>
      </c>
      <c r="P71" s="0" t="n">
        <f aca="false">M71/$J71</f>
        <v>7.64573124285967</v>
      </c>
      <c r="Q71" s="0" t="n">
        <f aca="false">J$65/J71</f>
        <v>1.61437792820727</v>
      </c>
      <c r="R71" s="0" t="n">
        <f aca="false">K$65/K71</f>
        <v>1.12553909174846</v>
      </c>
      <c r="S71" s="0" t="n">
        <f aca="false">L$65/L71</f>
        <v>0.786042608024025</v>
      </c>
      <c r="T71" s="0" t="n">
        <f aca="false">M$65/M71</f>
        <v>1.74258572264128</v>
      </c>
      <c r="AH71" s="0" t="n">
        <f aca="false">(R71-1)/(Q71-1)</f>
        <v>0.204335289379255</v>
      </c>
      <c r="AI71" s="0" t="n">
        <f aca="false">(S71-1)/(Q71-1)</f>
        <v>-0.348250453267897</v>
      </c>
      <c r="AJ71" s="0" t="n">
        <f aca="false">(T71-1)/(Q71-1)</f>
        <v>1.20867903703525</v>
      </c>
      <c r="AK71" s="0" t="n">
        <f aca="false">AH71*N71</f>
        <v>4.40181387026873</v>
      </c>
      <c r="AL71" s="0" t="n">
        <f aca="false">AI71*O71</f>
        <v>-4.83942120578121</v>
      </c>
      <c r="AM71" s="0" t="n">
        <f aca="false">AJ71*P71</f>
        <v>9.24123507604994</v>
      </c>
      <c r="AN71" s="0" t="n">
        <f aca="false">N71-AK71</f>
        <v>17.140299015082</v>
      </c>
      <c r="AO71" s="0" t="n">
        <f aca="false">O71-AL71</f>
        <v>18.7358028482723</v>
      </c>
      <c r="AP71" s="0" t="n">
        <f aca="false">P71-AM71</f>
        <v>-1.59550383319027</v>
      </c>
      <c r="AQ71" s="0" t="n">
        <f aca="false">AN71/I71</f>
        <v>2.44861414501172</v>
      </c>
      <c r="AR71" s="0" t="n">
        <f aca="false">AO71/I71</f>
        <v>2.6765432640389</v>
      </c>
      <c r="AS71" s="0" t="n">
        <f aca="false">AP71/I71</f>
        <v>-0.227929119027181</v>
      </c>
      <c r="AT71" s="0" t="n">
        <f aca="false">(B71*64)/(C71-D71)</f>
        <v>0.677761193091277</v>
      </c>
    </row>
    <row r="72" customFormat="false" ht="12.8" hidden="false" customHeight="false" outlineLevel="0" collapsed="false">
      <c r="B72" s="0" t="n">
        <v>5596014447</v>
      </c>
      <c r="C72" s="0" t="n">
        <v>847757207218</v>
      </c>
      <c r="D72" s="0" t="n">
        <v>282571085767</v>
      </c>
      <c r="E72" s="0" t="n">
        <v>202080815221</v>
      </c>
      <c r="F72" s="0" t="n">
        <v>2777385498046</v>
      </c>
      <c r="G72" s="0" t="n">
        <v>1796818115234</v>
      </c>
      <c r="H72" s="0" t="n">
        <v>127712698</v>
      </c>
      <c r="I72" s="0" t="n">
        <v>8</v>
      </c>
      <c r="J72" s="0" t="n">
        <f aca="false">H72/1000000</f>
        <v>127.712698</v>
      </c>
      <c r="K72" s="0" t="n">
        <f aca="false">F72/1000000000</f>
        <v>2777.385498046</v>
      </c>
      <c r="L72" s="0" t="n">
        <f aca="false">G72/1000000000</f>
        <v>1796.818115234</v>
      </c>
      <c r="M72" s="0" t="n">
        <f aca="false">K72-L72</f>
        <v>980.567382812</v>
      </c>
      <c r="N72" s="0" t="n">
        <f aca="false">K72/$J72</f>
        <v>21.7471366711398</v>
      </c>
      <c r="O72" s="0" t="n">
        <f aca="false">L72/$J72</f>
        <v>14.0692205502855</v>
      </c>
      <c r="P72" s="0" t="n">
        <f aca="false">M72/$J72</f>
        <v>7.67791612085433</v>
      </c>
      <c r="Q72" s="0" t="n">
        <f aca="false">J$65/J72</f>
        <v>1.68986169253115</v>
      </c>
      <c r="R72" s="0" t="n">
        <f aca="false">K$65/K72</f>
        <v>1.16705882409822</v>
      </c>
      <c r="S72" s="0" t="n">
        <f aca="false">L$65/L72</f>
        <v>0.812687786175748</v>
      </c>
      <c r="T72" s="0" t="n">
        <f aca="false">M$65/M72</f>
        <v>1.81641787031426</v>
      </c>
      <c r="AH72" s="0" t="n">
        <f aca="false">(R72-1)/(Q72-1)</f>
        <v>0.242162778288593</v>
      </c>
      <c r="AI72" s="0" t="n">
        <f aca="false">(S72-1)/(Q72-1)</f>
        <v>-0.271521401829096</v>
      </c>
      <c r="AJ72" s="0" t="n">
        <f aca="false">(T72-1)/(Q72-1)</f>
        <v>1.18345152246208</v>
      </c>
      <c r="AK72" s="0" t="n">
        <f aca="false">AH72*N72</f>
        <v>5.26634703610495</v>
      </c>
      <c r="AL72" s="0" t="n">
        <f aca="false">AI72*O72</f>
        <v>-3.82009448645624</v>
      </c>
      <c r="AM72" s="0" t="n">
        <f aca="false">AJ72*P72</f>
        <v>9.08644152256119</v>
      </c>
      <c r="AN72" s="0" t="n">
        <f aca="false">N72-AK72</f>
        <v>16.4807896350348</v>
      </c>
      <c r="AO72" s="0" t="n">
        <f aca="false">O72-AL72</f>
        <v>17.8893150367417</v>
      </c>
      <c r="AP72" s="0" t="n">
        <f aca="false">P72-AM72</f>
        <v>-1.40852540170686</v>
      </c>
      <c r="AQ72" s="0" t="n">
        <f aca="false">AN72/I72</f>
        <v>2.06009870437935</v>
      </c>
      <c r="AR72" s="0" t="n">
        <f aca="false">AO72/I72</f>
        <v>2.23616437959271</v>
      </c>
      <c r="AS72" s="0" t="n">
        <f aca="false">AP72/I72</f>
        <v>-0.176065675213358</v>
      </c>
      <c r="AT72" s="0" t="n">
        <f aca="false">(B72*64)/(C72-D72)</f>
        <v>0.633676077693727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6</v>
      </c>
      <c r="H73" s="0" t="s">
        <v>7</v>
      </c>
      <c r="I73" s="0" t="s">
        <v>8</v>
      </c>
      <c r="J73" s="0" t="s">
        <v>9</v>
      </c>
      <c r="K73" s="0" t="s">
        <v>10</v>
      </c>
      <c r="L73" s="0" t="s">
        <v>11</v>
      </c>
      <c r="M73" s="0" t="s">
        <v>12</v>
      </c>
      <c r="N73" s="0" t="s">
        <v>13</v>
      </c>
      <c r="O73" s="0" t="s">
        <v>14</v>
      </c>
      <c r="P73" s="0" t="s">
        <v>15</v>
      </c>
      <c r="Q73" s="0" t="s">
        <v>16</v>
      </c>
      <c r="R73" s="0" t="s">
        <v>17</v>
      </c>
      <c r="S73" s="0" t="s">
        <v>18</v>
      </c>
      <c r="T73" s="0" t="s">
        <v>19</v>
      </c>
      <c r="AH73" s="1" t="s">
        <v>33</v>
      </c>
      <c r="AI73" s="1" t="s">
        <v>34</v>
      </c>
      <c r="AJ73" s="0" t="s">
        <v>35</v>
      </c>
      <c r="AK73" s="0" t="s">
        <v>36</v>
      </c>
      <c r="AL73" s="0" t="s">
        <v>37</v>
      </c>
      <c r="AM73" s="0" t="s">
        <v>38</v>
      </c>
      <c r="AN73" s="0" t="s">
        <v>39</v>
      </c>
      <c r="AO73" s="0" t="s">
        <v>40</v>
      </c>
      <c r="AP73" s="0" t="s">
        <v>41</v>
      </c>
      <c r="AQ73" s="0" t="s">
        <v>42</v>
      </c>
      <c r="AR73" s="0" t="s">
        <v>43</v>
      </c>
      <c r="AS73" s="0" t="s">
        <v>44</v>
      </c>
      <c r="AT73" s="0" t="s">
        <v>45</v>
      </c>
    </row>
    <row r="74" customFormat="false" ht="12.8" hidden="false" customHeight="false" outlineLevel="0" collapsed="false">
      <c r="A74" s="0" t="s">
        <v>54</v>
      </c>
      <c r="B74" s="0" t="n">
        <v>62184</v>
      </c>
      <c r="C74" s="0" t="n">
        <v>51368610428</v>
      </c>
      <c r="D74" s="0" t="n">
        <v>13958278980</v>
      </c>
      <c r="E74" s="0" t="n">
        <v>6925993678</v>
      </c>
      <c r="F74" s="0" t="n">
        <v>217836303710</v>
      </c>
      <c r="G74" s="0" t="n">
        <v>114037719726</v>
      </c>
      <c r="H74" s="0" t="n">
        <v>12535354</v>
      </c>
      <c r="I74" s="0" t="n">
        <v>1</v>
      </c>
      <c r="J74" s="0" t="n">
        <f aca="false">H74/1000000</f>
        <v>12.535354</v>
      </c>
      <c r="K74" s="0" t="n">
        <f aca="false">F74/1000000000</f>
        <v>217.83630371</v>
      </c>
      <c r="L74" s="0" t="n">
        <f aca="false">G74/1000000000</f>
        <v>114.037719726</v>
      </c>
      <c r="M74" s="0" t="n">
        <f aca="false">K74-L74</f>
        <v>103.798583984</v>
      </c>
      <c r="N74" s="0" t="n">
        <f aca="false">K74/$J74</f>
        <v>17.3777544463443</v>
      </c>
      <c r="O74" s="0" t="n">
        <f aca="false">L74/$J74</f>
        <v>9.09728753779111</v>
      </c>
      <c r="P74" s="0" t="n">
        <f aca="false">M74/$J74</f>
        <v>8.2804669085532</v>
      </c>
      <c r="Q74" s="0" t="n">
        <f aca="false">J$74/J74</f>
        <v>1</v>
      </c>
      <c r="R74" s="0" t="n">
        <f aca="false">K$74/K74</f>
        <v>1</v>
      </c>
      <c r="S74" s="0" t="n">
        <f aca="false">L$74/L74</f>
        <v>1</v>
      </c>
      <c r="T74" s="0" t="n">
        <f aca="false">M$74/M74</f>
        <v>1</v>
      </c>
      <c r="AH74" s="0" t="e">
        <f aca="false">(R74-1)/(Q74-1)</f>
        <v>#DIV/0!</v>
      </c>
      <c r="AI74" s="0" t="e">
        <f aca="false">(S74-1)/(Q74-1)</f>
        <v>#DIV/0!</v>
      </c>
      <c r="AJ74" s="0" t="e">
        <f aca="false">(T74-1)/(Q74-1)</f>
        <v>#DIV/0!</v>
      </c>
      <c r="AK74" s="0" t="e">
        <f aca="false">AH74*N74</f>
        <v>#DIV/0!</v>
      </c>
      <c r="AL74" s="0" t="e">
        <f aca="false">AI74*O74</f>
        <v>#DIV/0!</v>
      </c>
      <c r="AM74" s="0" t="e">
        <f aca="false">AJ74*P74</f>
        <v>#DIV/0!</v>
      </c>
      <c r="AN74" s="0" t="e">
        <f aca="false">N74-AK74</f>
        <v>#DIV/0!</v>
      </c>
      <c r="AO74" s="0" t="e">
        <f aca="false">O74-AL74</f>
        <v>#DIV/0!</v>
      </c>
      <c r="AP74" s="0" t="e">
        <f aca="false">P74-AM74</f>
        <v>#DIV/0!</v>
      </c>
      <c r="AQ74" s="0" t="e">
        <f aca="false">AN74/I74</f>
        <v>#DIV/0!</v>
      </c>
      <c r="AR74" s="0" t="e">
        <f aca="false">AO74/I74</f>
        <v>#DIV/0!</v>
      </c>
      <c r="AS74" s="0" t="e">
        <f aca="false">AP74/I74</f>
        <v>#DIV/0!</v>
      </c>
      <c r="AT74" s="0" t="n">
        <f aca="false">(B74*64)/(C74-D74)</f>
        <v>0.000106381735899129</v>
      </c>
    </row>
    <row r="75" customFormat="false" ht="12.8" hidden="false" customHeight="false" outlineLevel="0" collapsed="false">
      <c r="B75" s="0" t="n">
        <v>15953</v>
      </c>
      <c r="C75" s="0" t="n">
        <v>50706471141</v>
      </c>
      <c r="D75" s="0" t="n">
        <v>13582389870</v>
      </c>
      <c r="E75" s="0" t="n">
        <v>6777113059</v>
      </c>
      <c r="F75" s="0" t="n">
        <v>150112792968</v>
      </c>
      <c r="G75" s="0" t="n">
        <v>102550598144</v>
      </c>
      <c r="H75" s="0" t="n">
        <v>5946841</v>
      </c>
      <c r="I75" s="0" t="n">
        <v>2</v>
      </c>
      <c r="J75" s="0" t="n">
        <f aca="false">H75/1000000</f>
        <v>5.946841</v>
      </c>
      <c r="K75" s="0" t="n">
        <f aca="false">F75/1000000000</f>
        <v>150.112792968</v>
      </c>
      <c r="L75" s="0" t="n">
        <f aca="false">G75/1000000000</f>
        <v>102.550598144</v>
      </c>
      <c r="M75" s="0" t="n">
        <f aca="false">K75-L75</f>
        <v>47.562194824</v>
      </c>
      <c r="N75" s="0" t="n">
        <f aca="false">K75/$J75</f>
        <v>25.2424426629197</v>
      </c>
      <c r="O75" s="0" t="n">
        <f aca="false">L75/$J75</f>
        <v>17.2445501979959</v>
      </c>
      <c r="P75" s="0" t="n">
        <f aca="false">M75/$J75</f>
        <v>7.99789246492381</v>
      </c>
      <c r="Q75" s="0" t="n">
        <f aca="false">J$74/J75</f>
        <v>2.10790132105432</v>
      </c>
      <c r="R75" s="0" t="n">
        <f aca="false">K$74/K75</f>
        <v>1.45115082734112</v>
      </c>
      <c r="S75" s="0" t="n">
        <f aca="false">L$74/L75</f>
        <v>1.11201418411885</v>
      </c>
      <c r="T75" s="0" t="n">
        <f aca="false">M$74/M75</f>
        <v>2.18237582113479</v>
      </c>
      <c r="AH75" s="0" t="n">
        <f aca="false">(R75-1)/(Q75-1)</f>
        <v>0.40721210343155</v>
      </c>
      <c r="AI75" s="0" t="n">
        <f aca="false">(S75-1)/(Q75-1)</f>
        <v>0.10110483848169</v>
      </c>
      <c r="AJ75" s="0" t="n">
        <f aca="false">(T75-1)/(Q75-1)</f>
        <v>1.06722123953205</v>
      </c>
      <c r="AK75" s="0" t="n">
        <f aca="false">AH75*N75</f>
        <v>10.2790281725178</v>
      </c>
      <c r="AL75" s="0" t="n">
        <f aca="false">AI75*O75</f>
        <v>1.74350746245777</v>
      </c>
      <c r="AM75" s="0" t="n">
        <f aca="false">AJ75*P75</f>
        <v>8.53552071006007</v>
      </c>
      <c r="AN75" s="0" t="n">
        <f aca="false">N75-AK75</f>
        <v>14.9634144904019</v>
      </c>
      <c r="AO75" s="0" t="n">
        <f aca="false">O75-AL75</f>
        <v>15.5010427355381</v>
      </c>
      <c r="AP75" s="0" t="n">
        <f aca="false">P75-AM75</f>
        <v>-0.537628245136257</v>
      </c>
      <c r="AQ75" s="0" t="n">
        <f aca="false">AN75/I75</f>
        <v>7.48170724520093</v>
      </c>
      <c r="AR75" s="0" t="n">
        <f aca="false">AO75/I75</f>
        <v>7.75052136776906</v>
      </c>
      <c r="AS75" s="0" t="n">
        <f aca="false">AP75/I75</f>
        <v>-0.268814122568128</v>
      </c>
      <c r="AT75" s="0" t="n">
        <f aca="false">(B75*64)/(C75-D75)</f>
        <v>2.75021486066394E-005</v>
      </c>
    </row>
    <row r="76" customFormat="false" ht="12.8" hidden="false" customHeight="false" outlineLevel="0" collapsed="false">
      <c r="B76" s="0" t="n">
        <v>17572</v>
      </c>
      <c r="C76" s="0" t="n">
        <v>50516626809</v>
      </c>
      <c r="D76" s="0" t="n">
        <v>13472383696</v>
      </c>
      <c r="E76" s="0" t="n">
        <v>6734286493</v>
      </c>
      <c r="F76" s="0" t="n">
        <v>134065185546</v>
      </c>
      <c r="G76" s="0" t="n">
        <v>102233581542</v>
      </c>
      <c r="H76" s="0" t="n">
        <v>3972028</v>
      </c>
      <c r="I76" s="0" t="n">
        <v>3</v>
      </c>
      <c r="J76" s="0" t="n">
        <f aca="false">H76/1000000</f>
        <v>3.972028</v>
      </c>
      <c r="K76" s="0" t="n">
        <f aca="false">F76/1000000000</f>
        <v>134.065185546</v>
      </c>
      <c r="L76" s="0" t="n">
        <f aca="false">G76/1000000000</f>
        <v>102.233581542</v>
      </c>
      <c r="M76" s="0" t="n">
        <f aca="false">K76-L76</f>
        <v>31.831604004</v>
      </c>
      <c r="N76" s="0" t="n">
        <f aca="false">K76/$J76</f>
        <v>33.7523264050505</v>
      </c>
      <c r="O76" s="0" t="n">
        <f aca="false">L76/$J76</f>
        <v>25.7383839041417</v>
      </c>
      <c r="P76" s="0" t="n">
        <f aca="false">M76/$J76</f>
        <v>8.01394250090886</v>
      </c>
      <c r="Q76" s="0" t="n">
        <f aca="false">J$74/J76</f>
        <v>3.15590776298656</v>
      </c>
      <c r="R76" s="0" t="n">
        <f aca="false">K$74/K76</f>
        <v>1.62485363237913</v>
      </c>
      <c r="S76" s="0" t="n">
        <f aca="false">L$74/L76</f>
        <v>1.11546243422129</v>
      </c>
      <c r="T76" s="0" t="n">
        <f aca="false">M$74/M76</f>
        <v>3.26086564695127</v>
      </c>
      <c r="AH76" s="0" t="n">
        <f aca="false">(R76-1)/(Q76-1)</f>
        <v>0.289833193751074</v>
      </c>
      <c r="AI76" s="0" t="n">
        <f aca="false">(S76-1)/(Q76-1)</f>
        <v>0.0535562959620036</v>
      </c>
      <c r="AJ76" s="0" t="n">
        <f aca="false">(T76-1)/(Q76-1)</f>
        <v>1.04868384713236</v>
      </c>
      <c r="AK76" s="0" t="n">
        <f aca="false">AH76*N76</f>
        <v>9.78254455850449</v>
      </c>
      <c r="AL76" s="0" t="n">
        <f aca="false">AI76*O76</f>
        <v>1.37845250595388</v>
      </c>
      <c r="AM76" s="0" t="n">
        <f aca="false">AJ76*P76</f>
        <v>8.40409205255061</v>
      </c>
      <c r="AN76" s="0" t="n">
        <f aca="false">N76-AK76</f>
        <v>23.969781846546</v>
      </c>
      <c r="AO76" s="0" t="n">
        <f aca="false">O76-AL76</f>
        <v>24.3599313981878</v>
      </c>
      <c r="AP76" s="0" t="n">
        <f aca="false">P76-AM76</f>
        <v>-0.390149551641748</v>
      </c>
      <c r="AQ76" s="0" t="n">
        <f aca="false">AN76/I76</f>
        <v>7.98992728218201</v>
      </c>
      <c r="AR76" s="0" t="n">
        <f aca="false">AO76/I76</f>
        <v>8.11997713272926</v>
      </c>
      <c r="AS76" s="0" t="n">
        <f aca="false">AP76/I76</f>
        <v>-0.130049850547249</v>
      </c>
      <c r="AT76" s="0" t="n">
        <f aca="false">(B76*64)/(C76-D76)</f>
        <v>3.03585093254433E-005</v>
      </c>
    </row>
    <row r="77" customFormat="false" ht="12.8" hidden="false" customHeight="false" outlineLevel="0" collapsed="false">
      <c r="B77" s="0" t="n">
        <v>32153</v>
      </c>
      <c r="C77" s="0" t="n">
        <v>50350911974</v>
      </c>
      <c r="D77" s="0" t="n">
        <v>13375535548</v>
      </c>
      <c r="E77" s="0" t="n">
        <v>6696971352</v>
      </c>
      <c r="F77" s="0" t="n">
        <v>123701965332</v>
      </c>
      <c r="G77" s="0" t="n">
        <v>99941040039</v>
      </c>
      <c r="H77" s="0" t="n">
        <v>3001365</v>
      </c>
      <c r="I77" s="0" t="n">
        <v>4</v>
      </c>
      <c r="J77" s="0" t="n">
        <f aca="false">H77/1000000</f>
        <v>3.001365</v>
      </c>
      <c r="K77" s="0" t="n">
        <f aca="false">F77/1000000000</f>
        <v>123.701965332</v>
      </c>
      <c r="L77" s="0" t="n">
        <f aca="false">G77/1000000000</f>
        <v>99.941040039</v>
      </c>
      <c r="M77" s="0" t="n">
        <f aca="false">K77-L77</f>
        <v>23.760925293</v>
      </c>
      <c r="N77" s="0" t="n">
        <f aca="false">K77/$J77</f>
        <v>41.2152355118421</v>
      </c>
      <c r="O77" s="0" t="n">
        <f aca="false">L77/$J77</f>
        <v>33.2985291822221</v>
      </c>
      <c r="P77" s="0" t="n">
        <f aca="false">M77/$J77</f>
        <v>7.91670632962002</v>
      </c>
      <c r="Q77" s="0" t="n">
        <f aca="false">J$74/J77</f>
        <v>4.17655100262714</v>
      </c>
      <c r="R77" s="0" t="n">
        <f aca="false">K$74/K77</f>
        <v>1.76097690222913</v>
      </c>
      <c r="S77" s="0" t="n">
        <f aca="false">L$74/L77</f>
        <v>1.14104995987133</v>
      </c>
      <c r="T77" s="0" t="n">
        <f aca="false">M$74/M77</f>
        <v>4.36845714988125</v>
      </c>
      <c r="AH77" s="0" t="n">
        <f aca="false">(R77-1)/(Q77-1)</f>
        <v>0.239560737919765</v>
      </c>
      <c r="AI77" s="0" t="n">
        <f aca="false">(S77-1)/(Q77-1)</f>
        <v>0.0444034928936058</v>
      </c>
      <c r="AJ77" s="0" t="n">
        <f aca="false">(T77-1)/(Q77-1)</f>
        <v>1.06041336880642</v>
      </c>
      <c r="AK77" s="0" t="n">
        <f aca="false">AH77*N77</f>
        <v>9.87355223275378</v>
      </c>
      <c r="AL77" s="0" t="n">
        <f aca="false">AI77*O77</f>
        <v>1.47857100391033</v>
      </c>
      <c r="AM77" s="0" t="n">
        <f aca="false">AJ77*P77</f>
        <v>8.39498122884346</v>
      </c>
      <c r="AN77" s="0" t="n">
        <f aca="false">N77-AK77</f>
        <v>31.3416832790883</v>
      </c>
      <c r="AO77" s="0" t="n">
        <f aca="false">O77-AL77</f>
        <v>31.8199581783118</v>
      </c>
      <c r="AP77" s="0" t="n">
        <f aca="false">P77-AM77</f>
        <v>-0.478274899223433</v>
      </c>
      <c r="AQ77" s="0" t="n">
        <f aca="false">AN77/I77</f>
        <v>7.83542081977208</v>
      </c>
      <c r="AR77" s="0" t="n">
        <f aca="false">AO77/I77</f>
        <v>7.95498954457794</v>
      </c>
      <c r="AS77" s="0" t="n">
        <f aca="false">AP77/I77</f>
        <v>-0.119568724805858</v>
      </c>
      <c r="AT77" s="0" t="n">
        <f aca="false">(B77*64)/(C77-D77)</f>
        <v>5.56530372075677E-005</v>
      </c>
    </row>
    <row r="78" customFormat="false" ht="12.8" hidden="false" customHeight="false" outlineLevel="0" collapsed="false">
      <c r="B78" s="0" t="n">
        <v>99452</v>
      </c>
      <c r="C78" s="0" t="n">
        <v>50414173346</v>
      </c>
      <c r="D78" s="0" t="n">
        <v>13402988112</v>
      </c>
      <c r="E78" s="0" t="n">
        <v>6711794889</v>
      </c>
      <c r="F78" s="0" t="n">
        <v>114988830566</v>
      </c>
      <c r="G78" s="0" t="n">
        <v>90960083007</v>
      </c>
      <c r="H78" s="0" t="n">
        <v>3106519</v>
      </c>
      <c r="I78" s="0" t="n">
        <v>5</v>
      </c>
      <c r="J78" s="0" t="n">
        <f aca="false">H78/1000000</f>
        <v>3.106519</v>
      </c>
      <c r="K78" s="0" t="n">
        <f aca="false">F78/1000000000</f>
        <v>114.988830566</v>
      </c>
      <c r="L78" s="0" t="n">
        <f aca="false">G78/1000000000</f>
        <v>90.960083007</v>
      </c>
      <c r="M78" s="0" t="n">
        <f aca="false">K78-L78</f>
        <v>24.028747559</v>
      </c>
      <c r="N78" s="0" t="n">
        <f aca="false">K78/$J78</f>
        <v>37.0153314903273</v>
      </c>
      <c r="O78" s="0" t="n">
        <f aca="false">L78/$J78</f>
        <v>29.2803884370255</v>
      </c>
      <c r="P78" s="0" t="n">
        <f aca="false">M78/$J78</f>
        <v>7.73494305330179</v>
      </c>
      <c r="Q78" s="0" t="n">
        <f aca="false">J$74/J78</f>
        <v>4.03517699392793</v>
      </c>
      <c r="R78" s="0" t="n">
        <f aca="false">K$74/K78</f>
        <v>1.89441272372075</v>
      </c>
      <c r="S78" s="0" t="n">
        <f aca="false">L$74/L78</f>
        <v>1.25371169370221</v>
      </c>
      <c r="T78" s="0" t="n">
        <f aca="false">M$74/M78</f>
        <v>4.31976671814183</v>
      </c>
      <c r="AH78" s="0" t="n">
        <f aca="false">(R78-1)/(Q78-1)</f>
        <v>0.294682229573459</v>
      </c>
      <c r="AI78" s="0" t="n">
        <f aca="false">(S78-1)/(Q78-1)</f>
        <v>0.0835904114355708</v>
      </c>
      <c r="AJ78" s="0" t="n">
        <f aca="false">(T78-1)/(Q78-1)</f>
        <v>1.09376379854725</v>
      </c>
      <c r="AK78" s="0" t="n">
        <f aca="false">AH78*N78</f>
        <v>10.9077604119703</v>
      </c>
      <c r="AL78" s="0" t="n">
        <f aca="false">AI78*O78</f>
        <v>2.44755971644429</v>
      </c>
      <c r="AM78" s="0" t="n">
        <f aca="false">AJ78*P78</f>
        <v>8.46020069552601</v>
      </c>
      <c r="AN78" s="0" t="n">
        <f aca="false">N78-AK78</f>
        <v>26.107571078357</v>
      </c>
      <c r="AO78" s="0" t="n">
        <f aca="false">O78-AL78</f>
        <v>26.8328287205812</v>
      </c>
      <c r="AP78" s="0" t="n">
        <f aca="false">P78-AM78</f>
        <v>-0.725257642224225</v>
      </c>
      <c r="AQ78" s="0" t="n">
        <f aca="false">AN78/I78</f>
        <v>5.2215142156714</v>
      </c>
      <c r="AR78" s="0" t="n">
        <f aca="false">AO78/I78</f>
        <v>5.36656574411624</v>
      </c>
      <c r="AS78" s="0" t="n">
        <f aca="false">AP78/I78</f>
        <v>-0.145051528444845</v>
      </c>
      <c r="AT78" s="0" t="n">
        <f aca="false">(B78*64)/(C78-D78)</f>
        <v>0.000171973092992248</v>
      </c>
    </row>
    <row r="79" customFormat="false" ht="12.8" hidden="false" customHeight="false" outlineLevel="0" collapsed="false">
      <c r="B79" s="0" t="n">
        <v>121106</v>
      </c>
      <c r="C79" s="0" t="n">
        <v>50347844791</v>
      </c>
      <c r="D79" s="0" t="n">
        <v>13366856621</v>
      </c>
      <c r="E79" s="0" t="n">
        <v>6697262094</v>
      </c>
      <c r="F79" s="0" t="n">
        <v>101776611328</v>
      </c>
      <c r="G79" s="0" t="n">
        <v>82546936035</v>
      </c>
      <c r="H79" s="0" t="n">
        <v>2587533</v>
      </c>
      <c r="I79" s="0" t="n">
        <v>6</v>
      </c>
      <c r="J79" s="0" t="n">
        <f aca="false">H79/1000000</f>
        <v>2.587533</v>
      </c>
      <c r="K79" s="0" t="n">
        <f aca="false">F79/1000000000</f>
        <v>101.776611328</v>
      </c>
      <c r="L79" s="0" t="n">
        <f aca="false">G79/1000000000</f>
        <v>82.546936035</v>
      </c>
      <c r="M79" s="0" t="n">
        <f aca="false">K79-L79</f>
        <v>19.229675293</v>
      </c>
      <c r="N79" s="0" t="n">
        <f aca="false">K79/$J79</f>
        <v>39.3334544247358</v>
      </c>
      <c r="O79" s="0" t="n">
        <f aca="false">L79/$J79</f>
        <v>31.9017906380324</v>
      </c>
      <c r="P79" s="0" t="n">
        <f aca="false">M79/$J79</f>
        <v>7.4316637867034</v>
      </c>
      <c r="Q79" s="0" t="n">
        <f aca="false">J$74/J79</f>
        <v>4.84451947086279</v>
      </c>
      <c r="R79" s="0" t="n">
        <f aca="false">K$74/K79</f>
        <v>2.14033755759434</v>
      </c>
      <c r="S79" s="0" t="n">
        <f aca="false">L$74/L79</f>
        <v>1.38148943139026</v>
      </c>
      <c r="T79" s="0" t="n">
        <f aca="false">M$74/M79</f>
        <v>5.3978334216483</v>
      </c>
      <c r="AH79" s="0" t="n">
        <f aca="false">(R79-1)/(Q79-1)</f>
        <v>0.296613807326726</v>
      </c>
      <c r="AI79" s="0" t="n">
        <f aca="false">(S79-1)/(Q79-1)</f>
        <v>0.0992294184699869</v>
      </c>
      <c r="AJ79" s="0" t="n">
        <f aca="false">(T79-1)/(Q79-1)</f>
        <v>1.14392278540375</v>
      </c>
      <c r="AK79" s="0" t="n">
        <f aca="false">AH79*N79</f>
        <v>11.6668456722331</v>
      </c>
      <c r="AL79" s="0" t="n">
        <f aca="false">AI79*O79</f>
        <v>3.16559613316323</v>
      </c>
      <c r="AM79" s="0" t="n">
        <f aca="false">AJ79*P79</f>
        <v>8.50124953906991</v>
      </c>
      <c r="AN79" s="0" t="n">
        <f aca="false">N79-AK79</f>
        <v>27.6666087525027</v>
      </c>
      <c r="AO79" s="0" t="n">
        <f aca="false">O79-AL79</f>
        <v>28.7361945048692</v>
      </c>
      <c r="AP79" s="0" t="n">
        <f aca="false">P79-AM79</f>
        <v>-1.06958575236652</v>
      </c>
      <c r="AQ79" s="0" t="n">
        <f aca="false">AN79/I79</f>
        <v>4.61110145875045</v>
      </c>
      <c r="AR79" s="0" t="n">
        <f aca="false">AO79/I79</f>
        <v>4.78936575081154</v>
      </c>
      <c r="AS79" s="0" t="n">
        <f aca="false">AP79/I79</f>
        <v>-0.178264292061086</v>
      </c>
      <c r="AT79" s="0" t="n">
        <f aca="false">(B79*64)/(C79-D79)</f>
        <v>0.000209588342106219</v>
      </c>
    </row>
    <row r="80" customFormat="false" ht="12.8" hidden="false" customHeight="false" outlineLevel="0" collapsed="false">
      <c r="B80" s="0" t="n">
        <v>491246</v>
      </c>
      <c r="C80" s="0" t="n">
        <v>50323493801</v>
      </c>
      <c r="D80" s="0" t="n">
        <v>13354657628</v>
      </c>
      <c r="E80" s="0" t="n">
        <v>6691506815</v>
      </c>
      <c r="F80" s="0" t="n">
        <v>94725463867</v>
      </c>
      <c r="G80" s="0" t="n">
        <v>77848754882</v>
      </c>
      <c r="H80" s="0" t="n">
        <v>2288790</v>
      </c>
      <c r="I80" s="0" t="n">
        <v>7</v>
      </c>
      <c r="J80" s="0" t="n">
        <f aca="false">H80/1000000</f>
        <v>2.28879</v>
      </c>
      <c r="K80" s="0" t="n">
        <f aca="false">F80/1000000000</f>
        <v>94.725463867</v>
      </c>
      <c r="L80" s="0" t="n">
        <f aca="false">G80/1000000000</f>
        <v>77.848754882</v>
      </c>
      <c r="M80" s="0" t="n">
        <f aca="false">K80-L80</f>
        <v>16.876708985</v>
      </c>
      <c r="N80" s="0" t="n">
        <f aca="false">K80/$J80</f>
        <v>41.3866994643458</v>
      </c>
      <c r="O80" s="0" t="n">
        <f aca="false">L80/$J80</f>
        <v>34.0130614350814</v>
      </c>
      <c r="P80" s="0" t="n">
        <f aca="false">M80/$J80</f>
        <v>7.37363802926437</v>
      </c>
      <c r="Q80" s="0" t="n">
        <f aca="false">J$74/J80</f>
        <v>5.47684759195907</v>
      </c>
      <c r="R80" s="0" t="n">
        <f aca="false">K$74/K80</f>
        <v>2.29965940326093</v>
      </c>
      <c r="S80" s="0" t="n">
        <f aca="false">L$74/L80</f>
        <v>1.46486247466454</v>
      </c>
      <c r="T80" s="0" t="n">
        <f aca="false">M$74/M80</f>
        <v>6.15040432801538</v>
      </c>
      <c r="AH80" s="0" t="n">
        <f aca="false">(R80-1)/(Q80-1)</f>
        <v>0.290306823398515</v>
      </c>
      <c r="AI80" s="0" t="n">
        <f aca="false">(S80-1)/(Q80-1)</f>
        <v>0.103837011449639</v>
      </c>
      <c r="AJ80" s="0" t="n">
        <f aca="false">(T80-1)/(Q80-1)</f>
        <v>1.15045335411152</v>
      </c>
      <c r="AK80" s="0" t="n">
        <f aca="false">AH80*N80</f>
        <v>12.0148412524433</v>
      </c>
      <c r="AL80" s="0" t="n">
        <f aca="false">AI80*O80</f>
        <v>3.53181464967183</v>
      </c>
      <c r="AM80" s="0" t="n">
        <f aca="false">AJ80*P80</f>
        <v>8.48302660277143</v>
      </c>
      <c r="AN80" s="0" t="n">
        <f aca="false">N80-AK80</f>
        <v>29.3718582119025</v>
      </c>
      <c r="AO80" s="0" t="n">
        <f aca="false">O80-AL80</f>
        <v>30.4812467854096</v>
      </c>
      <c r="AP80" s="0" t="n">
        <f aca="false">P80-AM80</f>
        <v>-1.10938857350705</v>
      </c>
      <c r="AQ80" s="0" t="n">
        <f aca="false">AN80/I80</f>
        <v>4.1959797445575</v>
      </c>
      <c r="AR80" s="0" t="n">
        <f aca="false">AO80/I80</f>
        <v>4.35446382648708</v>
      </c>
      <c r="AS80" s="0" t="n">
        <f aca="false">AP80/I80</f>
        <v>-0.158484081929579</v>
      </c>
      <c r="AT80" s="0" t="n">
        <f aca="false">(B80*64)/(C80-D80)</f>
        <v>0.000850439106410438</v>
      </c>
    </row>
    <row r="81" customFormat="false" ht="12.8" hidden="false" customHeight="false" outlineLevel="0" collapsed="false">
      <c r="B81" s="0" t="n">
        <v>1656189</v>
      </c>
      <c r="C81" s="0" t="n">
        <v>50300028318</v>
      </c>
      <c r="D81" s="0" t="n">
        <v>13337266512</v>
      </c>
      <c r="E81" s="0" t="n">
        <v>6686741909</v>
      </c>
      <c r="F81" s="0" t="n">
        <v>88836791992</v>
      </c>
      <c r="G81" s="0" t="n">
        <v>73788879394</v>
      </c>
      <c r="H81" s="0" t="n">
        <v>2046975</v>
      </c>
      <c r="I81" s="0" t="n">
        <v>8</v>
      </c>
      <c r="J81" s="0" t="n">
        <f aca="false">H81/1000000</f>
        <v>2.046975</v>
      </c>
      <c r="K81" s="0" t="n">
        <f aca="false">F81/1000000000</f>
        <v>88.836791992</v>
      </c>
      <c r="L81" s="0" t="n">
        <f aca="false">G81/1000000000</f>
        <v>73.788879394</v>
      </c>
      <c r="M81" s="0" t="n">
        <f aca="false">K81-L81</f>
        <v>15.047912598</v>
      </c>
      <c r="N81" s="0" t="n">
        <f aca="false">K81/$J81</f>
        <v>43.3990605610718</v>
      </c>
      <c r="O81" s="0" t="n">
        <f aca="false">L81/$J81</f>
        <v>36.0477677519266</v>
      </c>
      <c r="P81" s="0" t="n">
        <f aca="false">M81/$J81</f>
        <v>7.3512928091452</v>
      </c>
      <c r="Q81" s="0" t="n">
        <f aca="false">J$74/J81</f>
        <v>6.12384323208637</v>
      </c>
      <c r="R81" s="0" t="n">
        <f aca="false">K$74/K81</f>
        <v>2.45209556564826</v>
      </c>
      <c r="S81" s="0" t="n">
        <f aca="false">L$74/L81</f>
        <v>1.54545943321742</v>
      </c>
      <c r="T81" s="0" t="n">
        <f aca="false">M$74/M81</f>
        <v>6.89787259914015</v>
      </c>
      <c r="AH81" s="0" t="n">
        <f aca="false">(R81-1)/(Q81-1)</f>
        <v>0.283399686499968</v>
      </c>
      <c r="AI81" s="0" t="n">
        <f aca="false">(S81-1)/(Q81-1)</f>
        <v>0.10645513699593</v>
      </c>
      <c r="AJ81" s="0" t="n">
        <f aca="false">(T81-1)/(Q81-1)</f>
        <v>1.15106421722793</v>
      </c>
      <c r="AK81" s="0" t="n">
        <f aca="false">AH81*N81</f>
        <v>12.2992801574009</v>
      </c>
      <c r="AL81" s="0" t="n">
        <f aca="false">AI81*O81</f>
        <v>3.83747005442881</v>
      </c>
      <c r="AM81" s="0" t="n">
        <f aca="false">AJ81*P81</f>
        <v>8.46181010297206</v>
      </c>
      <c r="AN81" s="0" t="n">
        <f aca="false">N81-AK81</f>
        <v>31.0997804036709</v>
      </c>
      <c r="AO81" s="0" t="n">
        <f aca="false">O81-AL81</f>
        <v>32.2102976974978</v>
      </c>
      <c r="AP81" s="0" t="n">
        <f aca="false">P81-AM81</f>
        <v>-1.11051729382686</v>
      </c>
      <c r="AQ81" s="0" t="n">
        <f aca="false">AN81/I81</f>
        <v>3.88747255045887</v>
      </c>
      <c r="AR81" s="0" t="n">
        <f aca="false">AO81/I81</f>
        <v>4.02628721218723</v>
      </c>
      <c r="AS81" s="0" t="n">
        <f aca="false">AP81/I81</f>
        <v>-0.138814661728358</v>
      </c>
      <c r="AT81" s="0" t="n">
        <f aca="false">(B81*64)/(C81-D81)</f>
        <v>0.00286764545778054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6</v>
      </c>
      <c r="H82" s="0" t="s">
        <v>7</v>
      </c>
      <c r="I82" s="0" t="s">
        <v>8</v>
      </c>
      <c r="J82" s="0" t="s">
        <v>9</v>
      </c>
      <c r="K82" s="0" t="s">
        <v>10</v>
      </c>
      <c r="L82" s="0" t="s">
        <v>11</v>
      </c>
      <c r="M82" s="0" t="s">
        <v>12</v>
      </c>
      <c r="N82" s="0" t="s">
        <v>13</v>
      </c>
      <c r="O82" s="0" t="s">
        <v>14</v>
      </c>
      <c r="P82" s="0" t="s">
        <v>15</v>
      </c>
      <c r="Q82" s="0" t="s">
        <v>16</v>
      </c>
      <c r="R82" s="0" t="s">
        <v>17</v>
      </c>
      <c r="S82" s="0" t="s">
        <v>18</v>
      </c>
      <c r="T82" s="0" t="s">
        <v>19</v>
      </c>
      <c r="AH82" s="1" t="s">
        <v>33</v>
      </c>
      <c r="AI82" s="1" t="s">
        <v>34</v>
      </c>
      <c r="AJ82" s="0" t="s">
        <v>35</v>
      </c>
      <c r="AK82" s="0" t="s">
        <v>36</v>
      </c>
      <c r="AL82" s="0" t="s">
        <v>37</v>
      </c>
      <c r="AM82" s="0" t="s">
        <v>38</v>
      </c>
      <c r="AN82" s="0" t="s">
        <v>39</v>
      </c>
      <c r="AO82" s="0" t="s">
        <v>40</v>
      </c>
      <c r="AP82" s="0" t="s">
        <v>41</v>
      </c>
      <c r="AQ82" s="0" t="s">
        <v>42</v>
      </c>
      <c r="AR82" s="0" t="s">
        <v>43</v>
      </c>
      <c r="AS82" s="0" t="s">
        <v>44</v>
      </c>
      <c r="AT82" s="0" t="s">
        <v>45</v>
      </c>
    </row>
    <row r="83" customFormat="false" ht="12.8" hidden="false" customHeight="false" outlineLevel="0" collapsed="false">
      <c r="A83" s="0" t="s">
        <v>55</v>
      </c>
      <c r="B83" s="0" t="n">
        <v>19096675</v>
      </c>
      <c r="C83" s="0" t="n">
        <v>28447673707</v>
      </c>
      <c r="D83" s="0" t="n">
        <v>8647086110</v>
      </c>
      <c r="E83" s="0" t="n">
        <v>1538700488</v>
      </c>
      <c r="F83" s="0" t="n">
        <v>69586975097</v>
      </c>
      <c r="G83" s="0" t="n">
        <v>39428955078</v>
      </c>
      <c r="H83" s="0" t="n">
        <v>3687632</v>
      </c>
      <c r="I83" s="0" t="n">
        <v>1</v>
      </c>
      <c r="J83" s="0" t="n">
        <f aca="false">H83/1000000</f>
        <v>3.687632</v>
      </c>
      <c r="K83" s="0" t="n">
        <f aca="false">F83/1000000000</f>
        <v>69.586975097</v>
      </c>
      <c r="L83" s="0" t="n">
        <f aca="false">G83/1000000000</f>
        <v>39.428955078</v>
      </c>
      <c r="M83" s="0" t="n">
        <f aca="false">K83-L83</f>
        <v>30.158020019</v>
      </c>
      <c r="N83" s="0" t="n">
        <f aca="false">K83/$J83</f>
        <v>18.8703685988732</v>
      </c>
      <c r="O83" s="0" t="n">
        <f aca="false">L83/$J83</f>
        <v>10.6922152421934</v>
      </c>
      <c r="P83" s="0" t="n">
        <f aca="false">M83/$J83</f>
        <v>8.17815335667985</v>
      </c>
      <c r="Q83" s="0" t="n">
        <f aca="false">J$83/J83</f>
        <v>1</v>
      </c>
      <c r="R83" s="0" t="n">
        <f aca="false">K$83/K83</f>
        <v>1</v>
      </c>
      <c r="S83" s="0" t="n">
        <f aca="false">L$83/L83</f>
        <v>1</v>
      </c>
      <c r="T83" s="0" t="n">
        <f aca="false">M$83/M83</f>
        <v>1</v>
      </c>
      <c r="AH83" s="0" t="e">
        <f aca="false">(R83-1)/(Q83-1)</f>
        <v>#DIV/0!</v>
      </c>
      <c r="AI83" s="0" t="e">
        <f aca="false">(S83-1)/(Q83-1)</f>
        <v>#DIV/0!</v>
      </c>
      <c r="AJ83" s="0" t="e">
        <f aca="false">(T83-1)/(Q83-1)</f>
        <v>#DIV/0!</v>
      </c>
      <c r="AK83" s="0" t="e">
        <f aca="false">AH83*N83</f>
        <v>#DIV/0!</v>
      </c>
      <c r="AL83" s="0" t="e">
        <f aca="false">AI83*O83</f>
        <v>#DIV/0!</v>
      </c>
      <c r="AM83" s="0" t="e">
        <f aca="false">AJ83*P83</f>
        <v>#DIV/0!</v>
      </c>
      <c r="AN83" s="0" t="e">
        <f aca="false">N83-AK83</f>
        <v>#DIV/0!</v>
      </c>
      <c r="AO83" s="0" t="e">
        <f aca="false">O83-AL83</f>
        <v>#DIV/0!</v>
      </c>
      <c r="AP83" s="0" t="e">
        <f aca="false">P83-AM83</f>
        <v>#DIV/0!</v>
      </c>
      <c r="AQ83" s="0" t="e">
        <f aca="false">AN83/I83</f>
        <v>#DIV/0!</v>
      </c>
      <c r="AR83" s="0" t="e">
        <f aca="false">AO83/I83</f>
        <v>#DIV/0!</v>
      </c>
      <c r="AS83" s="0" t="e">
        <f aca="false">AP83/I83</f>
        <v>#DIV/0!</v>
      </c>
      <c r="AT83" s="0" t="n">
        <f aca="false">(B83*64)/(C83-D83)</f>
        <v>0.0617247944795928</v>
      </c>
    </row>
    <row r="84" customFormat="false" ht="12.8" hidden="false" customHeight="false" outlineLevel="0" collapsed="false">
      <c r="B84" s="0" t="n">
        <v>25290850</v>
      </c>
      <c r="C84" s="0" t="n">
        <v>28313727743</v>
      </c>
      <c r="D84" s="0" t="n">
        <v>8553300417</v>
      </c>
      <c r="E84" s="0" t="n">
        <v>1510711785</v>
      </c>
      <c r="F84" s="0" t="n">
        <v>54395141601</v>
      </c>
      <c r="G84" s="0" t="n">
        <v>38565002441</v>
      </c>
      <c r="H84" s="0" t="n">
        <v>1927283</v>
      </c>
      <c r="I84" s="0" t="n">
        <v>2</v>
      </c>
      <c r="J84" s="0" t="n">
        <f aca="false">H84/1000000</f>
        <v>1.927283</v>
      </c>
      <c r="K84" s="0" t="n">
        <f aca="false">F84/1000000000</f>
        <v>54.395141601</v>
      </c>
      <c r="L84" s="0" t="n">
        <f aca="false">G84/1000000000</f>
        <v>38.565002441</v>
      </c>
      <c r="M84" s="0" t="n">
        <f aca="false">K84-L84</f>
        <v>15.83013916</v>
      </c>
      <c r="N84" s="0" t="n">
        <f aca="false">K84/$J84</f>
        <v>28.2237437890543</v>
      </c>
      <c r="O84" s="0" t="n">
        <f aca="false">L84/$J84</f>
        <v>20.0100361187226</v>
      </c>
      <c r="P84" s="0" t="n">
        <f aca="false">M84/$J84</f>
        <v>8.21370767033176</v>
      </c>
      <c r="Q84" s="0" t="n">
        <f aca="false">J$83/J84</f>
        <v>1.91338376356768</v>
      </c>
      <c r="R84" s="0" t="n">
        <f aca="false">K$83/K84</f>
        <v>1.27928658789852</v>
      </c>
      <c r="S84" s="0" t="n">
        <f aca="false">L$83/L84</f>
        <v>1.02240250440336</v>
      </c>
      <c r="T84" s="0" t="n">
        <f aca="false">M$83/M84</f>
        <v>1.90510138377078</v>
      </c>
      <c r="AH84" s="0" t="n">
        <f aca="false">(R84-1)/(Q84-1)</f>
        <v>0.305771351581317</v>
      </c>
      <c r="AI84" s="0" t="n">
        <f aca="false">(S84-1)/(Q84-1)</f>
        <v>0.0245269352236497</v>
      </c>
      <c r="AJ84" s="0" t="n">
        <f aca="false">(T84-1)/(Q84-1)</f>
        <v>0.990932201636096</v>
      </c>
      <c r="AK84" s="0" t="n">
        <f aca="false">AH84*N84</f>
        <v>8.63001228506393</v>
      </c>
      <c r="AL84" s="0" t="n">
        <f aca="false">AI84*O84</f>
        <v>0.4907848597068</v>
      </c>
      <c r="AM84" s="0" t="n">
        <f aca="false">AJ84*P84</f>
        <v>8.13922742535713</v>
      </c>
      <c r="AN84" s="0" t="n">
        <f aca="false">N84-AK84</f>
        <v>19.5937315039904</v>
      </c>
      <c r="AO84" s="0" t="n">
        <f aca="false">O84-AL84</f>
        <v>19.5192512590158</v>
      </c>
      <c r="AP84" s="0" t="n">
        <f aca="false">P84-AM84</f>
        <v>0.0744802449746231</v>
      </c>
      <c r="AQ84" s="0" t="n">
        <f aca="false">AN84/I84</f>
        <v>9.7968657519952</v>
      </c>
      <c r="AR84" s="0" t="n">
        <f aca="false">AO84/I84</f>
        <v>9.75962562950789</v>
      </c>
      <c r="AS84" s="0" t="n">
        <f aca="false">AP84/I84</f>
        <v>0.0372401224873116</v>
      </c>
      <c r="AT84" s="0" t="n">
        <f aca="false">(B84*64)/(C84-D84)</f>
        <v>0.0819119127990866</v>
      </c>
    </row>
    <row r="85" customFormat="false" ht="12.8" hidden="false" customHeight="false" outlineLevel="0" collapsed="false">
      <c r="B85" s="0" t="n">
        <v>31844093</v>
      </c>
      <c r="C85" s="0" t="n">
        <v>28324258023</v>
      </c>
      <c r="D85" s="0" t="n">
        <v>8532492798</v>
      </c>
      <c r="E85" s="0" t="n">
        <v>1516793678</v>
      </c>
      <c r="F85" s="0" t="n">
        <v>51465270996</v>
      </c>
      <c r="G85" s="0" t="n">
        <v>39791137695</v>
      </c>
      <c r="H85" s="0" t="n">
        <v>1401753</v>
      </c>
      <c r="I85" s="0" t="n">
        <v>3</v>
      </c>
      <c r="J85" s="0" t="n">
        <f aca="false">H85/1000000</f>
        <v>1.401753</v>
      </c>
      <c r="K85" s="0" t="n">
        <f aca="false">F85/1000000000</f>
        <v>51.465270996</v>
      </c>
      <c r="L85" s="0" t="n">
        <f aca="false">G85/1000000000</f>
        <v>39.791137695</v>
      </c>
      <c r="M85" s="0" t="n">
        <f aca="false">K85-L85</f>
        <v>11.674133301</v>
      </c>
      <c r="N85" s="0" t="n">
        <f aca="false">K85/$J85</f>
        <v>36.7149355100364</v>
      </c>
      <c r="O85" s="0" t="n">
        <f aca="false">L85/$J85</f>
        <v>28.3866970108143</v>
      </c>
      <c r="P85" s="0" t="n">
        <f aca="false">M85/$J85</f>
        <v>8.32823849922204</v>
      </c>
      <c r="Q85" s="0" t="n">
        <f aca="false">J$83/J85</f>
        <v>2.63072880885577</v>
      </c>
      <c r="R85" s="0" t="n">
        <f aca="false">K$83/K85</f>
        <v>1.35211519827436</v>
      </c>
      <c r="S85" s="0" t="n">
        <f aca="false">L$83/L85</f>
        <v>0.990897907474369</v>
      </c>
      <c r="T85" s="0" t="n">
        <f aca="false">M$83/M85</f>
        <v>2.58331982695595</v>
      </c>
      <c r="AH85" s="0" t="n">
        <f aca="false">(R85-1)/(Q85-1)</f>
        <v>0.215925049194062</v>
      </c>
      <c r="AI85" s="0" t="n">
        <f aca="false">(S85-1)/(Q85-1)</f>
        <v>-0.00558161018325132</v>
      </c>
      <c r="AJ85" s="0" t="n">
        <f aca="false">(T85-1)/(Q85-1)</f>
        <v>0.970927733880483</v>
      </c>
      <c r="AK85" s="0" t="n">
        <f aca="false">AH85*N85</f>
        <v>7.92767425616142</v>
      </c>
      <c r="AL85" s="0" t="n">
        <f aca="false">AI85*O85</f>
        <v>-0.158443477104431</v>
      </c>
      <c r="AM85" s="0" t="n">
        <f aca="false">AJ85*P85</f>
        <v>8.08611773326585</v>
      </c>
      <c r="AN85" s="0" t="n">
        <f aca="false">N85-AK85</f>
        <v>28.7872612538749</v>
      </c>
      <c r="AO85" s="0" t="n">
        <f aca="false">O85-AL85</f>
        <v>28.5451404879187</v>
      </c>
      <c r="AP85" s="0" t="n">
        <f aca="false">P85-AM85</f>
        <v>0.242120765956191</v>
      </c>
      <c r="AQ85" s="0" t="n">
        <f aca="false">AN85/I85</f>
        <v>9.59575375129165</v>
      </c>
      <c r="AR85" s="0" t="n">
        <f aca="false">AO85/I85</f>
        <v>9.51504682930625</v>
      </c>
      <c r="AS85" s="0" t="n">
        <f aca="false">AP85/I85</f>
        <v>0.0807069219853969</v>
      </c>
      <c r="AT85" s="0" t="n">
        <f aca="false">(B85*64)/(C85-D85)</f>
        <v>0.102973227947635</v>
      </c>
    </row>
    <row r="86" customFormat="false" ht="12.8" hidden="false" customHeight="false" outlineLevel="0" collapsed="false">
      <c r="B86" s="0" t="n">
        <v>36372643</v>
      </c>
      <c r="C86" s="0" t="n">
        <v>28282701239</v>
      </c>
      <c r="D86" s="0" t="n">
        <v>8507187455</v>
      </c>
      <c r="E86" s="0" t="n">
        <v>1507586448</v>
      </c>
      <c r="F86" s="0" t="n">
        <v>49650390625</v>
      </c>
      <c r="G86" s="0" t="n">
        <v>40263305664</v>
      </c>
      <c r="H86" s="0" t="n">
        <v>1116070</v>
      </c>
      <c r="I86" s="0" t="n">
        <v>4</v>
      </c>
      <c r="J86" s="0" t="n">
        <f aca="false">H86/1000000</f>
        <v>1.11607</v>
      </c>
      <c r="K86" s="0" t="n">
        <f aca="false">F86/1000000000</f>
        <v>49.650390625</v>
      </c>
      <c r="L86" s="0" t="n">
        <f aca="false">G86/1000000000</f>
        <v>40.263305664</v>
      </c>
      <c r="M86" s="0" t="n">
        <f aca="false">K86-L86</f>
        <v>9.387084961</v>
      </c>
      <c r="N86" s="0" t="n">
        <f aca="false">K86/$J86</f>
        <v>44.4868069431129</v>
      </c>
      <c r="O86" s="0" t="n">
        <f aca="false">L86/$J86</f>
        <v>36.0759680521831</v>
      </c>
      <c r="P86" s="0" t="n">
        <f aca="false">M86/$J86</f>
        <v>8.41083889092978</v>
      </c>
      <c r="Q86" s="0" t="n">
        <f aca="false">J$83/J86</f>
        <v>3.3041225012768</v>
      </c>
      <c r="R86" s="0" t="n">
        <f aca="false">K$83/K86</f>
        <v>1.40153932770796</v>
      </c>
      <c r="S86" s="0" t="n">
        <f aca="false">L$83/L86</f>
        <v>0.979277643197935</v>
      </c>
      <c r="T86" s="0" t="n">
        <f aca="false">M$83/M86</f>
        <v>3.2127140794289</v>
      </c>
      <c r="AH86" s="0" t="n">
        <f aca="false">(R86-1)/(Q86-1)</f>
        <v>0.174269956343662</v>
      </c>
      <c r="AI86" s="0" t="n">
        <f aca="false">(S86-1)/(Q86-1)</f>
        <v>-0.00899360029277161</v>
      </c>
      <c r="AJ86" s="0" t="n">
        <f aca="false">(T86-1)/(Q86-1)</f>
        <v>0.960328315097289</v>
      </c>
      <c r="AK86" s="0" t="n">
        <f aca="false">AH86*N86</f>
        <v>7.75271390384521</v>
      </c>
      <c r="AL86" s="0" t="n">
        <f aca="false">AI86*O86</f>
        <v>-0.324452836836133</v>
      </c>
      <c r="AM86" s="0" t="n">
        <f aca="false">AJ86*P86</f>
        <v>8.07716674068135</v>
      </c>
      <c r="AN86" s="0" t="n">
        <f aca="false">N86-AK86</f>
        <v>36.7340930392677</v>
      </c>
      <c r="AO86" s="0" t="n">
        <f aca="false">O86-AL86</f>
        <v>36.4004208890192</v>
      </c>
      <c r="AP86" s="0" t="n">
        <f aca="false">P86-AM86</f>
        <v>0.333672150248434</v>
      </c>
      <c r="AQ86" s="0" t="n">
        <f aca="false">AN86/I86</f>
        <v>9.18352325981692</v>
      </c>
      <c r="AR86" s="0" t="n">
        <f aca="false">AO86/I86</f>
        <v>9.10010522225481</v>
      </c>
      <c r="AS86" s="0" t="n">
        <f aca="false">AP86/I86</f>
        <v>0.0834180375621085</v>
      </c>
      <c r="AT86" s="0" t="n">
        <f aca="false">(B86*64)/(C86-D86)</f>
        <v>0.117713712899</v>
      </c>
    </row>
    <row r="87" customFormat="false" ht="12.8" hidden="false" customHeight="false" outlineLevel="0" collapsed="false">
      <c r="B87" s="0" t="n">
        <v>36098938</v>
      </c>
      <c r="C87" s="0" t="n">
        <v>28459718371</v>
      </c>
      <c r="D87" s="0" t="n">
        <v>8542985291</v>
      </c>
      <c r="E87" s="0" t="n">
        <v>1556707535</v>
      </c>
      <c r="F87" s="0" t="n">
        <v>52429138183</v>
      </c>
      <c r="G87" s="0" t="n">
        <v>40948303222</v>
      </c>
      <c r="H87" s="0" t="n">
        <v>1373196</v>
      </c>
      <c r="I87" s="0" t="n">
        <v>5</v>
      </c>
      <c r="J87" s="0" t="n">
        <f aca="false">H87/1000000</f>
        <v>1.373196</v>
      </c>
      <c r="K87" s="0" t="n">
        <f aca="false">F87/1000000000</f>
        <v>52.429138183</v>
      </c>
      <c r="L87" s="0" t="n">
        <f aca="false">G87/1000000000</f>
        <v>40.948303222</v>
      </c>
      <c r="M87" s="0" t="n">
        <f aca="false">K87-L87</f>
        <v>11.480834961</v>
      </c>
      <c r="N87" s="0" t="n">
        <f aca="false">K87/$J87</f>
        <v>38.1803749668656</v>
      </c>
      <c r="O87" s="0" t="n">
        <f aca="false">L87/$J87</f>
        <v>29.8197076178492</v>
      </c>
      <c r="P87" s="0" t="n">
        <f aca="false">M87/$J87</f>
        <v>8.36066734901645</v>
      </c>
      <c r="Q87" s="0" t="n">
        <f aca="false">J$83/J87</f>
        <v>2.68543747578641</v>
      </c>
      <c r="R87" s="0" t="n">
        <f aca="false">K$83/K87</f>
        <v>1.32725765687988</v>
      </c>
      <c r="S87" s="0" t="n">
        <f aca="false">L$83/L87</f>
        <v>0.962895943801068</v>
      </c>
      <c r="T87" s="0" t="n">
        <f aca="false">M$83/M87</f>
        <v>2.6268141752273</v>
      </c>
      <c r="AH87" s="0" t="n">
        <f aca="false">(R87-1)/(Q87-1)</f>
        <v>0.194167782300666</v>
      </c>
      <c r="AI87" s="0" t="n">
        <f aca="false">(S87-1)/(Q87-1)</f>
        <v>-0.0220144957804617</v>
      </c>
      <c r="AJ87" s="0" t="n">
        <f aca="false">(T87-1)/(Q87-1)</f>
        <v>0.965217754202507</v>
      </c>
      <c r="AK87" s="0" t="n">
        <f aca="false">AH87*N87</f>
        <v>7.41339873472414</v>
      </c>
      <c r="AL87" s="0" t="n">
        <f aca="false">AI87*O87</f>
        <v>-0.656465827527743</v>
      </c>
      <c r="AM87" s="0" t="n">
        <f aca="false">AJ87*P87</f>
        <v>8.06986456225189</v>
      </c>
      <c r="AN87" s="0" t="n">
        <f aca="false">N87-AK87</f>
        <v>30.7669762321415</v>
      </c>
      <c r="AO87" s="0" t="n">
        <f aca="false">O87-AL87</f>
        <v>30.4761734453769</v>
      </c>
      <c r="AP87" s="0" t="n">
        <f aca="false">P87-AM87</f>
        <v>0.290802786764566</v>
      </c>
      <c r="AQ87" s="0" t="n">
        <f aca="false">AN87/I87</f>
        <v>6.15339524642829</v>
      </c>
      <c r="AR87" s="0" t="n">
        <f aca="false">AO87/I87</f>
        <v>6.09523468907538</v>
      </c>
      <c r="AS87" s="0" t="n">
        <f aca="false">AP87/I87</f>
        <v>0.0581605573529131</v>
      </c>
      <c r="AT87" s="0" t="n">
        <f aca="false">(B87*64)/(C87-D87)</f>
        <v>0.115999547853558</v>
      </c>
    </row>
    <row r="88" customFormat="false" ht="12.8" hidden="false" customHeight="false" outlineLevel="0" collapsed="false">
      <c r="B88" s="0" t="n">
        <v>38238832</v>
      </c>
      <c r="C88" s="0" t="n">
        <v>28434513801</v>
      </c>
      <c r="D88" s="0" t="n">
        <v>8533842491</v>
      </c>
      <c r="E88" s="0" t="n">
        <v>1550270127</v>
      </c>
      <c r="F88" s="0" t="n">
        <v>51119628906</v>
      </c>
      <c r="G88" s="0" t="n">
        <v>40981018066</v>
      </c>
      <c r="H88" s="0" t="n">
        <v>1205422</v>
      </c>
      <c r="I88" s="0" t="n">
        <v>6</v>
      </c>
      <c r="J88" s="0" t="n">
        <f aca="false">H88/1000000</f>
        <v>1.205422</v>
      </c>
      <c r="K88" s="0" t="n">
        <f aca="false">F88/1000000000</f>
        <v>51.119628906</v>
      </c>
      <c r="L88" s="0" t="n">
        <f aca="false">G88/1000000000</f>
        <v>40.981018066</v>
      </c>
      <c r="M88" s="0" t="n">
        <f aca="false">K88-L88</f>
        <v>10.13861084</v>
      </c>
      <c r="N88" s="0" t="n">
        <f aca="false">K88/$J88</f>
        <v>42.4080769274163</v>
      </c>
      <c r="O88" s="0" t="n">
        <f aca="false">L88/$J88</f>
        <v>33.9972375367299</v>
      </c>
      <c r="P88" s="0" t="n">
        <f aca="false">M88/$J88</f>
        <v>8.41083939068642</v>
      </c>
      <c r="Q88" s="0" t="n">
        <f aca="false">J$83/J88</f>
        <v>3.05920416252565</v>
      </c>
      <c r="R88" s="0" t="n">
        <f aca="false">K$83/K88</f>
        <v>1.361257438409</v>
      </c>
      <c r="S88" s="0" t="n">
        <f aca="false">L$83/L88</f>
        <v>0.962127271081934</v>
      </c>
      <c r="T88" s="0" t="n">
        <f aca="false">M$83/M88</f>
        <v>2.97457122035073</v>
      </c>
      <c r="AH88" s="0" t="n">
        <f aca="false">(R88-1)/(Q88-1)</f>
        <v>0.175435464332932</v>
      </c>
      <c r="AI88" s="0" t="n">
        <f aca="false">(S88-1)/(Q88-1)</f>
        <v>-0.0183919251948358</v>
      </c>
      <c r="AJ88" s="0" t="n">
        <f aca="false">(T88-1)/(Q88-1)</f>
        <v>0.958900169436761</v>
      </c>
      <c r="AK88" s="0" t="n">
        <f aca="false">AH88*N88</f>
        <v>7.439880667228</v>
      </c>
      <c r="AL88" s="0" t="n">
        <f aca="false">AI88*O88</f>
        <v>-0.625274649606598</v>
      </c>
      <c r="AM88" s="0" t="n">
        <f aca="false">AJ88*P88</f>
        <v>8.0651553168346</v>
      </c>
      <c r="AN88" s="0" t="n">
        <f aca="false">N88-AK88</f>
        <v>34.9681962601883</v>
      </c>
      <c r="AO88" s="0" t="n">
        <f aca="false">O88-AL88</f>
        <v>34.6225121863365</v>
      </c>
      <c r="AP88" s="0" t="n">
        <f aca="false">P88-AM88</f>
        <v>0.345684073851825</v>
      </c>
      <c r="AQ88" s="0" t="n">
        <f aca="false">AN88/I88</f>
        <v>5.82803271003138</v>
      </c>
      <c r="AR88" s="0" t="n">
        <f aca="false">AO88/I88</f>
        <v>5.77041869772275</v>
      </c>
      <c r="AS88" s="0" t="n">
        <f aca="false">AP88/I88</f>
        <v>0.0576140123086374</v>
      </c>
      <c r="AT88" s="0" t="n">
        <f aca="false">(B88*64)/(C88-D88)</f>
        <v>0.122975009730966</v>
      </c>
    </row>
    <row r="89" customFormat="false" ht="12.8" hidden="false" customHeight="false" outlineLevel="0" collapsed="false">
      <c r="B89" s="0" t="n">
        <v>39832158</v>
      </c>
      <c r="C89" s="0" t="n">
        <v>28449903793</v>
      </c>
      <c r="D89" s="0" t="n">
        <v>8532684993</v>
      </c>
      <c r="E89" s="0" t="n">
        <v>1555134888</v>
      </c>
      <c r="F89" s="0" t="n">
        <v>50356018066</v>
      </c>
      <c r="G89" s="0" t="n">
        <v>41101806640</v>
      </c>
      <c r="H89" s="0" t="n">
        <v>1088792</v>
      </c>
      <c r="I89" s="0" t="n">
        <v>7</v>
      </c>
      <c r="J89" s="0" t="n">
        <f aca="false">H89/1000000</f>
        <v>1.088792</v>
      </c>
      <c r="K89" s="0" t="n">
        <f aca="false">F89/1000000000</f>
        <v>50.356018066</v>
      </c>
      <c r="L89" s="0" t="n">
        <f aca="false">G89/1000000000</f>
        <v>41.10180664</v>
      </c>
      <c r="M89" s="0" t="n">
        <f aca="false">K89-L89</f>
        <v>9.254211426</v>
      </c>
      <c r="N89" s="0" t="n">
        <f aca="false">K89/$J89</f>
        <v>46.2494379697867</v>
      </c>
      <c r="O89" s="0" t="n">
        <f aca="false">L89/$J89</f>
        <v>37.749916090493</v>
      </c>
      <c r="P89" s="0" t="n">
        <f aca="false">M89/$J89</f>
        <v>8.49952187929375</v>
      </c>
      <c r="Q89" s="0" t="n">
        <f aca="false">J$83/J89</f>
        <v>3.38690218150023</v>
      </c>
      <c r="R89" s="0" t="n">
        <f aca="false">K$83/K89</f>
        <v>1.38189987551825</v>
      </c>
      <c r="S89" s="0" t="n">
        <f aca="false">L$83/L89</f>
        <v>0.959299804588833</v>
      </c>
      <c r="T89" s="0" t="n">
        <f aca="false">M$83/M89</f>
        <v>3.25884277230474</v>
      </c>
      <c r="AH89" s="0" t="n">
        <f aca="false">(R89-1)/(Q89-1)</f>
        <v>0.159998125804306</v>
      </c>
      <c r="AI89" s="0" t="n">
        <f aca="false">(S89-1)/(Q89-1)</f>
        <v>-0.0170514718728799</v>
      </c>
      <c r="AJ89" s="0" t="n">
        <f aca="false">(T89-1)/(Q89-1)</f>
        <v>0.946349117199681</v>
      </c>
      <c r="AK89" s="0" t="n">
        <f aca="false">AH89*N89</f>
        <v>7.39982339466839</v>
      </c>
      <c r="AL89" s="0" t="n">
        <f aca="false">AI89*O89</f>
        <v>-0.643691632420617</v>
      </c>
      <c r="AM89" s="0" t="n">
        <f aca="false">AJ89*P89</f>
        <v>8.04351502708901</v>
      </c>
      <c r="AN89" s="0" t="n">
        <f aca="false">N89-AK89</f>
        <v>38.8496145751183</v>
      </c>
      <c r="AO89" s="0" t="n">
        <f aca="false">O89-AL89</f>
        <v>38.3936077229136</v>
      </c>
      <c r="AP89" s="0" t="n">
        <f aca="false">P89-AM89</f>
        <v>0.456006852204734</v>
      </c>
      <c r="AQ89" s="0" t="n">
        <f aca="false">AN89/I89</f>
        <v>5.54994493930261</v>
      </c>
      <c r="AR89" s="0" t="n">
        <f aca="false">AO89/I89</f>
        <v>5.48480110327337</v>
      </c>
      <c r="AS89" s="0" t="n">
        <f aca="false">AP89/I89</f>
        <v>0.0651438360292477</v>
      </c>
      <c r="AT89" s="0" t="n">
        <f aca="false">(B89*64)/(C89-D89)</f>
        <v>0.127992674961225</v>
      </c>
    </row>
    <row r="90" customFormat="false" ht="12.8" hidden="false" customHeight="false" outlineLevel="0" collapsed="false">
      <c r="B90" s="0" t="n">
        <v>41799138</v>
      </c>
      <c r="C90" s="0" t="n">
        <v>28468779498</v>
      </c>
      <c r="D90" s="0" t="n">
        <v>8529823480</v>
      </c>
      <c r="E90" s="0" t="n">
        <v>1561292022</v>
      </c>
      <c r="F90" s="0" t="n">
        <v>50296936035</v>
      </c>
      <c r="G90" s="0" t="n">
        <v>41633544921</v>
      </c>
      <c r="H90" s="0" t="n">
        <v>1008683</v>
      </c>
      <c r="I90" s="0" t="n">
        <v>8</v>
      </c>
      <c r="J90" s="0" t="n">
        <f aca="false">H90/1000000</f>
        <v>1.008683</v>
      </c>
      <c r="K90" s="0" t="n">
        <f aca="false">F90/1000000000</f>
        <v>50.296936035</v>
      </c>
      <c r="L90" s="0" t="n">
        <f aca="false">G90/1000000000</f>
        <v>41.633544921</v>
      </c>
      <c r="M90" s="0" t="n">
        <f aca="false">K90-L90</f>
        <v>8.663391114</v>
      </c>
      <c r="N90" s="0" t="n">
        <f aca="false">K90/$J90</f>
        <v>49.8639672077352</v>
      </c>
      <c r="O90" s="0" t="n">
        <f aca="false">L90/$J90</f>
        <v>41.2751527695024</v>
      </c>
      <c r="P90" s="0" t="n">
        <f aca="false">M90/$J90</f>
        <v>8.58881443823282</v>
      </c>
      <c r="Q90" s="0" t="n">
        <f aca="false">J$83/J90</f>
        <v>3.65588792514596</v>
      </c>
      <c r="R90" s="0" t="n">
        <f aca="false">K$83/K90</f>
        <v>1.3835231444034</v>
      </c>
      <c r="S90" s="0" t="n">
        <f aca="false">L$83/L90</f>
        <v>0.947047750865721</v>
      </c>
      <c r="T90" s="0" t="n">
        <f aca="false">M$83/M90</f>
        <v>3.48108721194231</v>
      </c>
      <c r="AH90" s="0" t="n">
        <f aca="false">(R90-1)/(Q90-1)</f>
        <v>0.144404867679921</v>
      </c>
      <c r="AI90" s="0" t="n">
        <f aca="false">(S90-1)/(Q90-1)</f>
        <v>-0.019937682096043</v>
      </c>
      <c r="AJ90" s="0" t="n">
        <f aca="false">(T90-1)/(Q90-1)</f>
        <v>0.934183701221487</v>
      </c>
      <c r="AK90" s="0" t="n">
        <f aca="false">AH90*N90</f>
        <v>7.20059958662894</v>
      </c>
      <c r="AL90" s="0" t="n">
        <f aca="false">AI90*O90</f>
        <v>-0.822930874383947</v>
      </c>
      <c r="AM90" s="0" t="n">
        <f aca="false">AJ90*P90</f>
        <v>8.02353046101288</v>
      </c>
      <c r="AN90" s="0" t="n">
        <f aca="false">N90-AK90</f>
        <v>42.6633676211063</v>
      </c>
      <c r="AO90" s="0" t="n">
        <f aca="false">O90-AL90</f>
        <v>42.0980836438864</v>
      </c>
      <c r="AP90" s="0" t="n">
        <f aca="false">P90-AM90</f>
        <v>0.56528397721994</v>
      </c>
      <c r="AQ90" s="0" t="n">
        <f aca="false">AN90/I90</f>
        <v>5.33292095263829</v>
      </c>
      <c r="AR90" s="0" t="n">
        <f aca="false">AO90/I90</f>
        <v>5.2622604554858</v>
      </c>
      <c r="AS90" s="0" t="n">
        <f aca="false">AP90/I90</f>
        <v>0.0706604971524925</v>
      </c>
      <c r="AT90" s="0" t="n">
        <f aca="false">(B90*64)/(C90-D90)</f>
        <v>0.134166745219007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6</v>
      </c>
      <c r="H91" s="0" t="s">
        <v>7</v>
      </c>
      <c r="I91" s="0" t="s">
        <v>8</v>
      </c>
      <c r="J91" s="0" t="s">
        <v>9</v>
      </c>
      <c r="K91" s="0" t="s">
        <v>10</v>
      </c>
      <c r="L91" s="0" t="s">
        <v>11</v>
      </c>
      <c r="M91" s="0" t="s">
        <v>12</v>
      </c>
      <c r="N91" s="0" t="s">
        <v>13</v>
      </c>
      <c r="O91" s="0" t="s">
        <v>14</v>
      </c>
      <c r="P91" s="0" t="s">
        <v>15</v>
      </c>
      <c r="Q91" s="0" t="s">
        <v>16</v>
      </c>
      <c r="R91" s="0" t="s">
        <v>17</v>
      </c>
      <c r="S91" s="0" t="s">
        <v>18</v>
      </c>
      <c r="T91" s="0" t="s">
        <v>19</v>
      </c>
      <c r="AH91" s="1" t="s">
        <v>33</v>
      </c>
      <c r="AI91" s="1" t="s">
        <v>34</v>
      </c>
      <c r="AJ91" s="0" t="s">
        <v>35</v>
      </c>
      <c r="AK91" s="0" t="s">
        <v>36</v>
      </c>
      <c r="AL91" s="0" t="s">
        <v>37</v>
      </c>
      <c r="AM91" s="0" t="s">
        <v>38</v>
      </c>
      <c r="AN91" s="0" t="s">
        <v>39</v>
      </c>
      <c r="AO91" s="0" t="s">
        <v>40</v>
      </c>
      <c r="AP91" s="0" t="s">
        <v>41</v>
      </c>
      <c r="AQ91" s="0" t="s">
        <v>42</v>
      </c>
      <c r="AR91" s="0" t="s">
        <v>43</v>
      </c>
      <c r="AS91" s="0" t="s">
        <v>44</v>
      </c>
      <c r="AT91" s="0" t="s">
        <v>45</v>
      </c>
    </row>
    <row r="92" customFormat="false" ht="12.8" hidden="false" customHeight="false" outlineLevel="0" collapsed="false">
      <c r="A92" s="0" t="s">
        <v>56</v>
      </c>
      <c r="B92" s="0" t="n">
        <v>8966117</v>
      </c>
      <c r="C92" s="0" t="n">
        <v>4690961061</v>
      </c>
      <c r="D92" s="0" t="n">
        <v>1656101169</v>
      </c>
      <c r="E92" s="0" t="n">
        <v>471827369</v>
      </c>
      <c r="F92" s="0" t="n">
        <v>21588989257</v>
      </c>
      <c r="G92" s="0" t="n">
        <v>10370727539</v>
      </c>
      <c r="H92" s="0" t="n">
        <v>1322843</v>
      </c>
      <c r="I92" s="0" t="n">
        <v>1</v>
      </c>
      <c r="J92" s="0" t="n">
        <f aca="false">H92/1000000</f>
        <v>1.322843</v>
      </c>
      <c r="K92" s="0" t="n">
        <f aca="false">F92/1000000000</f>
        <v>21.588989257</v>
      </c>
      <c r="L92" s="0" t="n">
        <f aca="false">G92/1000000000</f>
        <v>10.370727539</v>
      </c>
      <c r="M92" s="0" t="n">
        <f aca="false">K92-L92</f>
        <v>11.218261718</v>
      </c>
      <c r="N92" s="0" t="n">
        <f aca="false">K92/$J92</f>
        <v>16.3201447616989</v>
      </c>
      <c r="O92" s="0" t="n">
        <f aca="false">L92/$J92</f>
        <v>7.83972666370839</v>
      </c>
      <c r="P92" s="0" t="n">
        <f aca="false">M92/$J92</f>
        <v>8.48041809799047</v>
      </c>
      <c r="Q92" s="0" t="n">
        <f aca="false">J$92/J92</f>
        <v>1</v>
      </c>
      <c r="R92" s="0" t="n">
        <f aca="false">K$92/K92</f>
        <v>1</v>
      </c>
      <c r="S92" s="0" t="n">
        <f aca="false">L$92/L92</f>
        <v>1</v>
      </c>
      <c r="T92" s="0" t="n">
        <f aca="false">M$92/M92</f>
        <v>1</v>
      </c>
      <c r="AH92" s="0" t="e">
        <f aca="false">(R92-1)/(Q92-1)</f>
        <v>#DIV/0!</v>
      </c>
      <c r="AI92" s="0" t="e">
        <f aca="false">(S92-1)/(Q92-1)</f>
        <v>#DIV/0!</v>
      </c>
      <c r="AJ92" s="0" t="e">
        <f aca="false">(T92-1)/(Q92-1)</f>
        <v>#DIV/0!</v>
      </c>
      <c r="AK92" s="0" t="e">
        <f aca="false">AH92*N92</f>
        <v>#DIV/0!</v>
      </c>
      <c r="AL92" s="0" t="e">
        <f aca="false">AI92*O92</f>
        <v>#DIV/0!</v>
      </c>
      <c r="AM92" s="0" t="e">
        <f aca="false">AJ92*P92</f>
        <v>#DIV/0!</v>
      </c>
      <c r="AN92" s="0" t="e">
        <f aca="false">N92-AK92</f>
        <v>#DIV/0!</v>
      </c>
      <c r="AO92" s="0" t="e">
        <f aca="false">O92-AL92</f>
        <v>#DIV/0!</v>
      </c>
      <c r="AP92" s="0" t="e">
        <f aca="false">P92-AM92</f>
        <v>#DIV/0!</v>
      </c>
      <c r="AQ92" s="0" t="e">
        <f aca="false">AN92/I92</f>
        <v>#DIV/0!</v>
      </c>
      <c r="AR92" s="0" t="e">
        <f aca="false">AO92/I92</f>
        <v>#DIV/0!</v>
      </c>
      <c r="AS92" s="0" t="e">
        <f aca="false">AP92/I92</f>
        <v>#DIV/0!</v>
      </c>
      <c r="AT92" s="0" t="n">
        <f aca="false">(B92*64)/(C92-D92)</f>
        <v>0.18908005918581</v>
      </c>
    </row>
    <row r="93" customFormat="false" ht="12.8" hidden="false" customHeight="false" outlineLevel="0" collapsed="false">
      <c r="B93" s="0" t="n">
        <v>9095268</v>
      </c>
      <c r="C93" s="0" t="n">
        <v>4629935348</v>
      </c>
      <c r="D93" s="0" t="n">
        <v>1619932021</v>
      </c>
      <c r="E93" s="0" t="n">
        <v>458132439</v>
      </c>
      <c r="F93" s="0" t="n">
        <v>15203369140</v>
      </c>
      <c r="G93" s="0" t="n">
        <v>9733459472</v>
      </c>
      <c r="H93" s="0" t="n">
        <v>662638</v>
      </c>
      <c r="I93" s="0" t="n">
        <v>2</v>
      </c>
      <c r="J93" s="0" t="n">
        <f aca="false">H93/1000000</f>
        <v>0.662638</v>
      </c>
      <c r="K93" s="0" t="n">
        <f aca="false">F93/1000000000</f>
        <v>15.20336914</v>
      </c>
      <c r="L93" s="0" t="n">
        <f aca="false">G93/1000000000</f>
        <v>9.733459472</v>
      </c>
      <c r="M93" s="0" t="n">
        <f aca="false">K93-L93</f>
        <v>5.469909668</v>
      </c>
      <c r="N93" s="0" t="n">
        <f aca="false">K93/$J93</f>
        <v>22.9437025042331</v>
      </c>
      <c r="O93" s="0" t="n">
        <f aca="false">L93/$J93</f>
        <v>14.6889545604086</v>
      </c>
      <c r="P93" s="0" t="n">
        <f aca="false">M93/$J93</f>
        <v>8.25474794382453</v>
      </c>
      <c r="Q93" s="0" t="n">
        <f aca="false">J$92/J93</f>
        <v>1.99632831198935</v>
      </c>
      <c r="R93" s="0" t="n">
        <f aca="false">K$92/K93</f>
        <v>1.42001348899695</v>
      </c>
      <c r="S93" s="0" t="n">
        <f aca="false">L$92/L93</f>
        <v>1.06547189812966</v>
      </c>
      <c r="T93" s="0" t="n">
        <f aca="false">M$92/M93</f>
        <v>2.05090438396615</v>
      </c>
      <c r="AH93" s="0" t="n">
        <f aca="false">(R93-1)/(Q93-1)</f>
        <v>0.421561330680566</v>
      </c>
      <c r="AI93" s="0" t="n">
        <f aca="false">(S93-1)/(Q93-1)</f>
        <v>0.0657131764116367</v>
      </c>
      <c r="AJ93" s="0" t="n">
        <f aca="false">(T93-1)/(Q93-1)</f>
        <v>1.05477719675337</v>
      </c>
      <c r="AK93" s="0" t="n">
        <f aca="false">AH93*N93</f>
        <v>9.67217775842352</v>
      </c>
      <c r="AL93" s="0" t="n">
        <f aca="false">AI93*O93</f>
        <v>0.965257862330642</v>
      </c>
      <c r="AM93" s="0" t="n">
        <f aca="false">AJ93*P93</f>
        <v>8.70691989609288</v>
      </c>
      <c r="AN93" s="0" t="n">
        <f aca="false">N93-AK93</f>
        <v>13.2715247458096</v>
      </c>
      <c r="AO93" s="0" t="n">
        <f aca="false">O93-AL93</f>
        <v>13.7236966980779</v>
      </c>
      <c r="AP93" s="0" t="n">
        <f aca="false">P93-AM93</f>
        <v>-0.452171952268349</v>
      </c>
      <c r="AQ93" s="0" t="n">
        <f aca="false">AN93/I93</f>
        <v>6.63576237290478</v>
      </c>
      <c r="AR93" s="0" t="n">
        <f aca="false">AO93/I93</f>
        <v>6.86184834903895</v>
      </c>
      <c r="AS93" s="0" t="n">
        <f aca="false">AP93/I93</f>
        <v>-0.226085976134175</v>
      </c>
      <c r="AT93" s="0" t="n">
        <f aca="false">(B93*64)/(C93-D93)</f>
        <v>0.193387544385262</v>
      </c>
    </row>
    <row r="94" customFormat="false" ht="12.8" hidden="false" customHeight="false" outlineLevel="0" collapsed="false">
      <c r="B94" s="0" t="n">
        <v>9303445</v>
      </c>
      <c r="C94" s="0" t="n">
        <v>4619622339</v>
      </c>
      <c r="D94" s="0" t="n">
        <v>1610289316</v>
      </c>
      <c r="E94" s="0" t="n">
        <v>456248122</v>
      </c>
      <c r="F94" s="0" t="n">
        <v>12866455078</v>
      </c>
      <c r="G94" s="0" t="n">
        <v>9253784179</v>
      </c>
      <c r="H94" s="0" t="n">
        <v>447173</v>
      </c>
      <c r="I94" s="0" t="n">
        <v>3</v>
      </c>
      <c r="J94" s="0" t="n">
        <f aca="false">H94/1000000</f>
        <v>0.447173</v>
      </c>
      <c r="K94" s="0" t="n">
        <f aca="false">F94/1000000000</f>
        <v>12.866455078</v>
      </c>
      <c r="L94" s="0" t="n">
        <f aca="false">G94/1000000000</f>
        <v>9.253784179</v>
      </c>
      <c r="M94" s="0" t="n">
        <f aca="false">K94-L94</f>
        <v>3.612670899</v>
      </c>
      <c r="N94" s="0" t="n">
        <f aca="false">K94/$J94</f>
        <v>28.772880021826</v>
      </c>
      <c r="O94" s="0" t="n">
        <f aca="false">L94/$J94</f>
        <v>20.6939689538501</v>
      </c>
      <c r="P94" s="0" t="n">
        <f aca="false">M94/$J94</f>
        <v>8.07891106797593</v>
      </c>
      <c r="Q94" s="0" t="n">
        <f aca="false">J$92/J94</f>
        <v>2.95823540330029</v>
      </c>
      <c r="R94" s="0" t="n">
        <f aca="false">K$92/K94</f>
        <v>1.67792831250889</v>
      </c>
      <c r="S94" s="0" t="n">
        <f aca="false">L$92/L94</f>
        <v>1.12070125457807</v>
      </c>
      <c r="T94" s="0" t="n">
        <f aca="false">M$92/M94</f>
        <v>3.1052542652322</v>
      </c>
      <c r="AH94" s="0" t="n">
        <f aca="false">(R94-1)/(Q94-1)</f>
        <v>0.346193471615493</v>
      </c>
      <c r="AI94" s="0" t="n">
        <f aca="false">(S94-1)/(Q94-1)</f>
        <v>0.0616377654977783</v>
      </c>
      <c r="AJ94" s="0" t="n">
        <f aca="false">(T94-1)/(Q94-1)</f>
        <v>1.07507721578526</v>
      </c>
      <c r="AK94" s="0" t="n">
        <f aca="false">AH94*N94</f>
        <v>9.960983223132</v>
      </c>
      <c r="AL94" s="0" t="n">
        <f aca="false">AI94*O94</f>
        <v>1.27553000559572</v>
      </c>
      <c r="AM94" s="0" t="n">
        <f aca="false">AJ94*P94</f>
        <v>8.68545321753629</v>
      </c>
      <c r="AN94" s="0" t="n">
        <f aca="false">N94-AK94</f>
        <v>18.811896798694</v>
      </c>
      <c r="AO94" s="0" t="n">
        <f aca="false">O94-AL94</f>
        <v>19.4184389482544</v>
      </c>
      <c r="AP94" s="0" t="n">
        <f aca="false">P94-AM94</f>
        <v>-0.606542149560362</v>
      </c>
      <c r="AQ94" s="0" t="n">
        <f aca="false">AN94/I94</f>
        <v>6.27063226623133</v>
      </c>
      <c r="AR94" s="0" t="n">
        <f aca="false">AO94/I94</f>
        <v>6.47281298275145</v>
      </c>
      <c r="AS94" s="0" t="n">
        <f aca="false">AP94/I94</f>
        <v>-0.20218071652012</v>
      </c>
      <c r="AT94" s="0" t="n">
        <f aca="false">(B94*64)/(C94-D94)</f>
        <v>0.197857955716189</v>
      </c>
    </row>
    <row r="95" customFormat="false" ht="12.8" hidden="false" customHeight="false" outlineLevel="0" collapsed="false">
      <c r="B95" s="0" t="n">
        <v>9783162</v>
      </c>
      <c r="C95" s="0" t="n">
        <v>4608755452</v>
      </c>
      <c r="D95" s="0" t="n">
        <v>1600622255</v>
      </c>
      <c r="E95" s="0" t="n">
        <v>454189406</v>
      </c>
      <c r="F95" s="0" t="n">
        <v>11998413085</v>
      </c>
      <c r="G95" s="0" t="n">
        <v>9208190917</v>
      </c>
      <c r="H95" s="0" t="n">
        <v>343799</v>
      </c>
      <c r="I95" s="0" t="n">
        <v>4</v>
      </c>
      <c r="J95" s="0" t="n">
        <f aca="false">H95/1000000</f>
        <v>0.343799</v>
      </c>
      <c r="K95" s="0" t="n">
        <f aca="false">F95/1000000000</f>
        <v>11.998413085</v>
      </c>
      <c r="L95" s="0" t="n">
        <f aca="false">G95/1000000000</f>
        <v>9.208190917</v>
      </c>
      <c r="M95" s="0" t="n">
        <f aca="false">K95-L95</f>
        <v>2.790222168</v>
      </c>
      <c r="N95" s="0" t="n">
        <f aca="false">K95/$J95</f>
        <v>34.8994996640479</v>
      </c>
      <c r="O95" s="0" t="n">
        <f aca="false">L95/$J95</f>
        <v>26.7836465987394</v>
      </c>
      <c r="P95" s="0" t="n">
        <f aca="false">M95/$J95</f>
        <v>8.11585306530851</v>
      </c>
      <c r="Q95" s="0" t="n">
        <f aca="false">J$92/J95</f>
        <v>3.84772207016309</v>
      </c>
      <c r="R95" s="0" t="n">
        <f aca="false">K$92/K95</f>
        <v>1.79932038545912</v>
      </c>
      <c r="S95" s="0" t="n">
        <f aca="false">L$92/L95</f>
        <v>1.12625027353133</v>
      </c>
      <c r="T95" s="0" t="n">
        <f aca="false">M$92/M95</f>
        <v>4.02056217840213</v>
      </c>
      <c r="AH95" s="0" t="n">
        <f aca="false">(R95-1)/(Q95-1)</f>
        <v>0.280687639371123</v>
      </c>
      <c r="AI95" s="0" t="n">
        <f aca="false">(S95-1)/(Q95-1)</f>
        <v>0.0443337764082098</v>
      </c>
      <c r="AJ95" s="0" t="n">
        <f aca="false">(T95-1)/(Q95-1)</f>
        <v>1.0606941632577</v>
      </c>
      <c r="AK95" s="0" t="n">
        <f aca="false">AH95*N95</f>
        <v>9.79585817593489</v>
      </c>
      <c r="AL95" s="0" t="n">
        <f aca="false">AI95*O95</f>
        <v>1.18742019970502</v>
      </c>
      <c r="AM95" s="0" t="n">
        <f aca="false">AJ95*P95</f>
        <v>8.60843797622987</v>
      </c>
      <c r="AN95" s="0" t="n">
        <f aca="false">N95-AK95</f>
        <v>25.103641488113</v>
      </c>
      <c r="AO95" s="0" t="n">
        <f aca="false">O95-AL95</f>
        <v>25.5962263990344</v>
      </c>
      <c r="AP95" s="0" t="n">
        <f aca="false">P95-AM95</f>
        <v>-0.492584910921368</v>
      </c>
      <c r="AQ95" s="0" t="n">
        <f aca="false">AN95/I95</f>
        <v>6.27591037202825</v>
      </c>
      <c r="AR95" s="0" t="n">
        <f aca="false">AO95/I95</f>
        <v>6.39905659975859</v>
      </c>
      <c r="AS95" s="0" t="n">
        <f aca="false">AP95/I95</f>
        <v>-0.123146227730342</v>
      </c>
      <c r="AT95" s="0" t="n">
        <f aca="false">(B95*64)/(C95-D95)</f>
        <v>0.208143166208341</v>
      </c>
    </row>
    <row r="96" customFormat="false" ht="12.8" hidden="false" customHeight="false" outlineLevel="0" collapsed="false">
      <c r="B96" s="0" t="n">
        <v>10179477</v>
      </c>
      <c r="C96" s="0" t="n">
        <v>4748480344</v>
      </c>
      <c r="D96" s="0" t="n">
        <v>1621461432</v>
      </c>
      <c r="E96" s="0" t="n">
        <v>493912637</v>
      </c>
      <c r="F96" s="0" t="n">
        <v>11973449707</v>
      </c>
      <c r="G96" s="0" t="n">
        <v>9174255371</v>
      </c>
      <c r="H96" s="0" t="n">
        <v>344379</v>
      </c>
      <c r="I96" s="0" t="n">
        <v>5</v>
      </c>
      <c r="J96" s="0" t="n">
        <f aca="false">H96/1000000</f>
        <v>0.344379</v>
      </c>
      <c r="K96" s="0" t="n">
        <f aca="false">F96/1000000000</f>
        <v>11.973449707</v>
      </c>
      <c r="L96" s="0" t="n">
        <f aca="false">G96/1000000000</f>
        <v>9.174255371</v>
      </c>
      <c r="M96" s="0" t="n">
        <f aca="false">K96-L96</f>
        <v>2.799194336</v>
      </c>
      <c r="N96" s="0" t="n">
        <f aca="false">K96/$J96</f>
        <v>34.7682341461007</v>
      </c>
      <c r="O96" s="0" t="n">
        <f aca="false">L96/$J96</f>
        <v>26.6399965474085</v>
      </c>
      <c r="P96" s="0" t="n">
        <f aca="false">M96/$J96</f>
        <v>8.12823759869214</v>
      </c>
      <c r="Q96" s="0" t="n">
        <f aca="false">J$92/J96</f>
        <v>3.84124177142044</v>
      </c>
      <c r="R96" s="0" t="n">
        <f aca="false">K$92/K96</f>
        <v>1.80307177841809</v>
      </c>
      <c r="S96" s="0" t="n">
        <f aca="false">L$92/L96</f>
        <v>1.13041627027105</v>
      </c>
      <c r="T96" s="0" t="n">
        <f aca="false">M$92/M96</f>
        <v>4.00767519915416</v>
      </c>
      <c r="AH96" s="0" t="n">
        <f aca="false">(R96-1)/(Q96-1)</f>
        <v>0.282648166902249</v>
      </c>
      <c r="AI96" s="0" t="n">
        <f aca="false">(S96-1)/(Q96-1)</f>
        <v>0.0459011519480279</v>
      </c>
      <c r="AJ96" s="0" t="n">
        <f aca="false">(T96-1)/(Q96-1)</f>
        <v>1.05857770690543</v>
      </c>
      <c r="AK96" s="0" t="n">
        <f aca="false">AH96*N96</f>
        <v>9.82717764782353</v>
      </c>
      <c r="AL96" s="0" t="n">
        <f aca="false">AI96*O96</f>
        <v>1.22280652941754</v>
      </c>
      <c r="AM96" s="0" t="n">
        <f aca="false">AJ96*P96</f>
        <v>8.60437111840599</v>
      </c>
      <c r="AN96" s="0" t="n">
        <f aca="false">N96-AK96</f>
        <v>24.9410564982771</v>
      </c>
      <c r="AO96" s="0" t="n">
        <f aca="false">O96-AL96</f>
        <v>25.417190017991</v>
      </c>
      <c r="AP96" s="0" t="n">
        <f aca="false">P96-AM96</f>
        <v>-0.47613351971385</v>
      </c>
      <c r="AQ96" s="0" t="n">
        <f aca="false">AN96/I96</f>
        <v>4.98821129965543</v>
      </c>
      <c r="AR96" s="0" t="n">
        <f aca="false">AO96/I96</f>
        <v>5.0834380035982</v>
      </c>
      <c r="AS96" s="0" t="n">
        <f aca="false">AP96/I96</f>
        <v>-0.0952267039427699</v>
      </c>
      <c r="AT96" s="0" t="n">
        <f aca="false">(B96*64)/(C96-D96)</f>
        <v>0.208341089815577</v>
      </c>
    </row>
    <row r="97" customFormat="false" ht="12.8" hidden="false" customHeight="false" outlineLevel="0" collapsed="false">
      <c r="B97" s="0" t="n">
        <v>10996006</v>
      </c>
      <c r="C97" s="0" t="n">
        <v>4718475435</v>
      </c>
      <c r="D97" s="0" t="n">
        <v>1616495901</v>
      </c>
      <c r="E97" s="0" t="n">
        <v>485317882</v>
      </c>
      <c r="F97" s="0" t="n">
        <v>10879943847</v>
      </c>
      <c r="G97" s="0" t="n">
        <v>8398254394</v>
      </c>
      <c r="H97" s="0" t="n">
        <v>299489</v>
      </c>
      <c r="I97" s="0" t="n">
        <v>6</v>
      </c>
      <c r="J97" s="0" t="n">
        <f aca="false">H97/1000000</f>
        <v>0.299489</v>
      </c>
      <c r="K97" s="0" t="n">
        <f aca="false">F97/1000000000</f>
        <v>10.879943847</v>
      </c>
      <c r="L97" s="0" t="n">
        <f aca="false">G97/1000000000</f>
        <v>8.398254394</v>
      </c>
      <c r="M97" s="0" t="n">
        <f aca="false">K97-L97</f>
        <v>2.481689453</v>
      </c>
      <c r="N97" s="0" t="n">
        <f aca="false">K97/$J97</f>
        <v>36.3283587944799</v>
      </c>
      <c r="O97" s="0" t="n">
        <f aca="false">L97/$J97</f>
        <v>28.0419460948482</v>
      </c>
      <c r="P97" s="0" t="n">
        <f aca="false">M97/$J97</f>
        <v>8.2864126996317</v>
      </c>
      <c r="Q97" s="0" t="n">
        <f aca="false">J$92/J97</f>
        <v>4.41700029049481</v>
      </c>
      <c r="R97" s="0" t="n">
        <f aca="false">K$92/K97</f>
        <v>1.98429234200072</v>
      </c>
      <c r="S97" s="0" t="n">
        <f aca="false">L$92/L97</f>
        <v>1.23486703932298</v>
      </c>
      <c r="T97" s="0" t="n">
        <f aca="false">M$92/M97</f>
        <v>4.52041318241441</v>
      </c>
      <c r="AH97" s="0" t="n">
        <f aca="false">(R97-1)/(Q97-1)</f>
        <v>0.288057435856463</v>
      </c>
      <c r="AI97" s="0" t="n">
        <f aca="false">(S97-1)/(Q97-1)</f>
        <v>0.0687348608006618</v>
      </c>
      <c r="AJ97" s="0" t="n">
        <f aca="false">(T97-1)/(Q97-1)</f>
        <v>1.03026423269769</v>
      </c>
      <c r="AK97" s="0" t="n">
        <f aca="false">AH97*N97</f>
        <v>10.4646538832115</v>
      </c>
      <c r="AL97" s="0" t="n">
        <f aca="false">AI97*O97</f>
        <v>1.92745926140905</v>
      </c>
      <c r="AM97" s="0" t="n">
        <f aca="false">AJ97*P97</f>
        <v>8.53719462180243</v>
      </c>
      <c r="AN97" s="0" t="n">
        <f aca="false">N97-AK97</f>
        <v>25.8637049112684</v>
      </c>
      <c r="AO97" s="0" t="n">
        <f aca="false">O97-AL97</f>
        <v>26.1144868334392</v>
      </c>
      <c r="AP97" s="0" t="n">
        <f aca="false">P97-AM97</f>
        <v>-0.250781922170722</v>
      </c>
      <c r="AQ97" s="0" t="n">
        <f aca="false">AN97/I97</f>
        <v>4.31061748521141</v>
      </c>
      <c r="AR97" s="0" t="n">
        <f aca="false">AO97/I97</f>
        <v>4.35241447223986</v>
      </c>
      <c r="AS97" s="0" t="n">
        <f aca="false">AP97/I97</f>
        <v>-0.0417969870284537</v>
      </c>
      <c r="AT97" s="0" t="n">
        <f aca="false">(B97*64)/(C97-D97)</f>
        <v>0.226869447811128</v>
      </c>
    </row>
    <row r="98" customFormat="false" ht="12.8" hidden="false" customHeight="false" outlineLevel="0" collapsed="false">
      <c r="B98" s="0" t="n">
        <v>11707856</v>
      </c>
      <c r="C98" s="0" t="n">
        <v>4659101901</v>
      </c>
      <c r="D98" s="0" t="n">
        <v>1606551565</v>
      </c>
      <c r="E98" s="0" t="n">
        <v>468453977</v>
      </c>
      <c r="F98" s="0" t="n">
        <v>9880249023</v>
      </c>
      <c r="G98" s="0" t="n">
        <v>7698669433</v>
      </c>
      <c r="H98" s="0" t="n">
        <v>261436</v>
      </c>
      <c r="I98" s="0" t="n">
        <v>7</v>
      </c>
      <c r="J98" s="0" t="n">
        <f aca="false">H98/1000000</f>
        <v>0.261436</v>
      </c>
      <c r="K98" s="0" t="n">
        <f aca="false">F98/1000000000</f>
        <v>9.880249023</v>
      </c>
      <c r="L98" s="0" t="n">
        <f aca="false">G98/1000000000</f>
        <v>7.698669433</v>
      </c>
      <c r="M98" s="0" t="n">
        <f aca="false">K98-L98</f>
        <v>2.18157959</v>
      </c>
      <c r="N98" s="0" t="n">
        <f aca="false">K98/$J98</f>
        <v>37.7922283962423</v>
      </c>
      <c r="O98" s="0" t="n">
        <f aca="false">L98/$J98</f>
        <v>29.4476255488915</v>
      </c>
      <c r="P98" s="0" t="n">
        <f aca="false">M98/$J98</f>
        <v>8.34460284735078</v>
      </c>
      <c r="Q98" s="0" t="n">
        <f aca="false">J$92/J98</f>
        <v>5.05991141235331</v>
      </c>
      <c r="R98" s="0" t="n">
        <f aca="false">K$92/K98</f>
        <v>2.1850652961017</v>
      </c>
      <c r="S98" s="0" t="n">
        <f aca="false">L$92/L98</f>
        <v>1.34708050907425</v>
      </c>
      <c r="T98" s="0" t="n">
        <f aca="false">M$92/M98</f>
        <v>5.14226561773069</v>
      </c>
      <c r="AH98" s="0" t="n">
        <f aca="false">(R98-1)/(Q98-1)</f>
        <v>0.291894372989479</v>
      </c>
      <c r="AI98" s="0" t="n">
        <f aca="false">(S98-1)/(Q98-1)</f>
        <v>0.0854896754688215</v>
      </c>
      <c r="AJ98" s="0" t="n">
        <f aca="false">(T98-1)/(Q98-1)</f>
        <v>1.0202847296438</v>
      </c>
      <c r="AK98" s="0" t="n">
        <f aca="false">AH98*N98</f>
        <v>11.0313388115963</v>
      </c>
      <c r="AL98" s="0" t="n">
        <f aca="false">AI98*O98</f>
        <v>2.51746795150211</v>
      </c>
      <c r="AM98" s="0" t="n">
        <f aca="false">AJ98*P98</f>
        <v>8.5138708600942</v>
      </c>
      <c r="AN98" s="0" t="n">
        <f aca="false">N98-AK98</f>
        <v>26.760889584646</v>
      </c>
      <c r="AO98" s="0" t="n">
        <f aca="false">O98-AL98</f>
        <v>26.9301575973894</v>
      </c>
      <c r="AP98" s="0" t="n">
        <f aca="false">P98-AM98</f>
        <v>-0.169268012743414</v>
      </c>
      <c r="AQ98" s="0" t="n">
        <f aca="false">AN98/I98</f>
        <v>3.822984226378</v>
      </c>
      <c r="AR98" s="0" t="n">
        <f aca="false">AO98/I98</f>
        <v>3.84716537105563</v>
      </c>
      <c r="AS98" s="0" t="n">
        <f aca="false">AP98/I98</f>
        <v>-0.0241811446776306</v>
      </c>
      <c r="AT98" s="0" t="n">
        <f aca="false">(B98*64)/(C98-D98)</f>
        <v>0.245467789724271</v>
      </c>
    </row>
    <row r="99" customFormat="false" ht="12.8" hidden="false" customHeight="false" outlineLevel="0" collapsed="false">
      <c r="B99" s="0" t="n">
        <v>12455172</v>
      </c>
      <c r="C99" s="0" t="n">
        <v>4661937248</v>
      </c>
      <c r="D99" s="0" t="n">
        <v>1606442450</v>
      </c>
      <c r="E99" s="0" t="n">
        <v>469193945</v>
      </c>
      <c r="F99" s="0" t="n">
        <v>9431274414</v>
      </c>
      <c r="G99" s="0" t="n">
        <v>7389587402</v>
      </c>
      <c r="H99" s="0" t="n">
        <v>243557</v>
      </c>
      <c r="I99" s="0" t="n">
        <v>8</v>
      </c>
      <c r="J99" s="0" t="n">
        <f aca="false">H99/1000000</f>
        <v>0.243557</v>
      </c>
      <c r="K99" s="0" t="n">
        <f aca="false">F99/1000000000</f>
        <v>9.431274414</v>
      </c>
      <c r="L99" s="0" t="n">
        <f aca="false">G99/1000000000</f>
        <v>7.389587402</v>
      </c>
      <c r="M99" s="0" t="n">
        <f aca="false">K99-L99</f>
        <v>2.041687012</v>
      </c>
      <c r="N99" s="0" t="n">
        <f aca="false">K99/$J99</f>
        <v>38.723068579429</v>
      </c>
      <c r="O99" s="0" t="n">
        <f aca="false">L99/$J99</f>
        <v>30.3402792857524</v>
      </c>
      <c r="P99" s="0" t="n">
        <f aca="false">M99/$J99</f>
        <v>8.38278929367664</v>
      </c>
      <c r="Q99" s="0" t="n">
        <f aca="false">J$92/J99</f>
        <v>5.43134871919099</v>
      </c>
      <c r="R99" s="0" t="n">
        <f aca="false">K$92/K99</f>
        <v>2.2890850493071</v>
      </c>
      <c r="S99" s="0" t="n">
        <f aca="false">L$92/L99</f>
        <v>1.40342443695749</v>
      </c>
      <c r="T99" s="0" t="n">
        <f aca="false">M$92/M99</f>
        <v>5.49460404658733</v>
      </c>
      <c r="AH99" s="0" t="n">
        <f aca="false">(R99-1)/(Q99-1)</f>
        <v>0.290901287845937</v>
      </c>
      <c r="AI99" s="0" t="n">
        <f aca="false">(S99-1)/(Q99-1)</f>
        <v>0.0910387474608723</v>
      </c>
      <c r="AJ99" s="0" t="n">
        <f aca="false">(T99-1)/(Q99-1)</f>
        <v>1.01427450905012</v>
      </c>
      <c r="AK99" s="0" t="n">
        <f aca="false">AH99*N99</f>
        <v>11.2645905191024</v>
      </c>
      <c r="AL99" s="0" t="n">
        <f aca="false">AI99*O99</f>
        <v>2.76214102378795</v>
      </c>
      <c r="AM99" s="0" t="n">
        <f aca="false">AJ99*P99</f>
        <v>8.5024494953145</v>
      </c>
      <c r="AN99" s="0" t="n">
        <f aca="false">N99-AK99</f>
        <v>27.4584780603266</v>
      </c>
      <c r="AO99" s="0" t="n">
        <f aca="false">O99-AL99</f>
        <v>27.5781382619645</v>
      </c>
      <c r="AP99" s="0" t="n">
        <f aca="false">P99-AM99</f>
        <v>-0.119660201637858</v>
      </c>
      <c r="AQ99" s="0" t="n">
        <f aca="false">AN99/I99</f>
        <v>3.43230975754083</v>
      </c>
      <c r="AR99" s="0" t="n">
        <f aca="false">AO99/I99</f>
        <v>3.44726728274556</v>
      </c>
      <c r="AS99" s="0" t="n">
        <f aca="false">AP99/I99</f>
        <v>-0.0149575252047323</v>
      </c>
      <c r="AT99" s="0" t="n">
        <f aca="false">(B99*64)/(C99-D99)</f>
        <v>0.260884426483648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6</v>
      </c>
      <c r="H100" s="0" t="s">
        <v>7</v>
      </c>
      <c r="I100" s="0" t="s">
        <v>8</v>
      </c>
      <c r="J100" s="0" t="s">
        <v>9</v>
      </c>
      <c r="K100" s="0" t="s">
        <v>10</v>
      </c>
      <c r="L100" s="0" t="s">
        <v>11</v>
      </c>
      <c r="M100" s="0" t="s">
        <v>12</v>
      </c>
      <c r="N100" s="0" t="s">
        <v>13</v>
      </c>
      <c r="O100" s="0" t="s">
        <v>14</v>
      </c>
      <c r="P100" s="0" t="s">
        <v>15</v>
      </c>
      <c r="Q100" s="0" t="s">
        <v>16</v>
      </c>
      <c r="R100" s="0" t="s">
        <v>17</v>
      </c>
      <c r="S100" s="0" t="s">
        <v>18</v>
      </c>
      <c r="T100" s="0" t="s">
        <v>19</v>
      </c>
      <c r="AH100" s="1" t="s">
        <v>33</v>
      </c>
      <c r="AI100" s="1" t="s">
        <v>34</v>
      </c>
      <c r="AJ100" s="0" t="s">
        <v>35</v>
      </c>
      <c r="AK100" s="0" t="s">
        <v>36</v>
      </c>
      <c r="AL100" s="0" t="s">
        <v>37</v>
      </c>
      <c r="AM100" s="0" t="s">
        <v>38</v>
      </c>
      <c r="AN100" s="0" t="s">
        <v>39</v>
      </c>
      <c r="AO100" s="0" t="s">
        <v>40</v>
      </c>
      <c r="AP100" s="0" t="s">
        <v>41</v>
      </c>
      <c r="AQ100" s="0" t="s">
        <v>42</v>
      </c>
      <c r="AR100" s="0" t="s">
        <v>43</v>
      </c>
      <c r="AS100" s="0" t="s">
        <v>44</v>
      </c>
      <c r="AT100" s="0" t="s">
        <v>45</v>
      </c>
    </row>
    <row r="101" customFormat="false" ht="12.8" hidden="false" customHeight="false" outlineLevel="0" collapsed="false">
      <c r="A101" s="0" t="s">
        <v>57</v>
      </c>
      <c r="B101" s="0" t="n">
        <v>242052596</v>
      </c>
      <c r="C101" s="0" t="n">
        <v>203015606340</v>
      </c>
      <c r="D101" s="0" t="n">
        <v>85859289830</v>
      </c>
      <c r="E101" s="0" t="n">
        <v>2745711843</v>
      </c>
      <c r="F101" s="0" t="n">
        <v>556776916503</v>
      </c>
      <c r="G101" s="0" t="n">
        <v>305236389160</v>
      </c>
      <c r="H101" s="0" t="n">
        <v>29958344</v>
      </c>
      <c r="I101" s="0" t="n">
        <v>1</v>
      </c>
      <c r="J101" s="0" t="n">
        <f aca="false">H101/1000000</f>
        <v>29.958344</v>
      </c>
      <c r="K101" s="0" t="n">
        <f aca="false">F101/1000000000</f>
        <v>556.776916503</v>
      </c>
      <c r="L101" s="0" t="n">
        <f aca="false">G101/1000000000</f>
        <v>305.23638916</v>
      </c>
      <c r="M101" s="0" t="n">
        <f aca="false">K101-L101</f>
        <v>251.540527343</v>
      </c>
      <c r="N101" s="0" t="n">
        <f aca="false">K101/$J101</f>
        <v>18.5850364927714</v>
      </c>
      <c r="O101" s="0" t="n">
        <f aca="false">L101/$J101</f>
        <v>10.188693646084</v>
      </c>
      <c r="P101" s="0" t="n">
        <f aca="false">M101/$J101</f>
        <v>8.39634284668739</v>
      </c>
      <c r="Q101" s="0" t="n">
        <f aca="false">J$101/J101</f>
        <v>1</v>
      </c>
      <c r="R101" s="0" t="n">
        <f aca="false">K$101/K101</f>
        <v>1</v>
      </c>
      <c r="S101" s="0" t="n">
        <f aca="false">L$101/L101</f>
        <v>1</v>
      </c>
      <c r="T101" s="0" t="n">
        <f aca="false">M$101/M101</f>
        <v>1</v>
      </c>
      <c r="AH101" s="0" t="e">
        <f aca="false">(R101-1)/(Q101-1)</f>
        <v>#DIV/0!</v>
      </c>
      <c r="AI101" s="0" t="e">
        <f aca="false">(S101-1)/(Q101-1)</f>
        <v>#DIV/0!</v>
      </c>
      <c r="AJ101" s="0" t="e">
        <f aca="false">(T101-1)/(Q101-1)</f>
        <v>#DIV/0!</v>
      </c>
      <c r="AK101" s="0" t="e">
        <f aca="false">AH101*N101</f>
        <v>#DIV/0!</v>
      </c>
      <c r="AL101" s="0" t="e">
        <f aca="false">AI101*O101</f>
        <v>#DIV/0!</v>
      </c>
      <c r="AM101" s="0" t="e">
        <f aca="false">AJ101*P101</f>
        <v>#DIV/0!</v>
      </c>
      <c r="AN101" s="0" t="e">
        <f aca="false">N101-AK101</f>
        <v>#DIV/0!</v>
      </c>
      <c r="AO101" s="0" t="e">
        <f aca="false">O101-AL101</f>
        <v>#DIV/0!</v>
      </c>
      <c r="AP101" s="0" t="e">
        <f aca="false">P101-AM101</f>
        <v>#DIV/0!</v>
      </c>
      <c r="AQ101" s="0" t="e">
        <f aca="false">AN101/I101</f>
        <v>#DIV/0!</v>
      </c>
      <c r="AR101" s="0" t="e">
        <f aca="false">AO101/I101</f>
        <v>#DIV/0!</v>
      </c>
      <c r="AS101" s="0" t="e">
        <f aca="false">AP101/I101</f>
        <v>#DIV/0!</v>
      </c>
      <c r="AT101" s="0" t="n">
        <f aca="false">(B101*64)/(C101-D101)</f>
        <v>0.132228176896273</v>
      </c>
    </row>
    <row r="102" customFormat="false" ht="12.8" hidden="false" customHeight="false" outlineLevel="0" collapsed="false">
      <c r="B102" s="0" t="n">
        <v>286333042</v>
      </c>
      <c r="C102" s="0" t="n">
        <v>201297271073</v>
      </c>
      <c r="D102" s="0" t="n">
        <v>84896007173</v>
      </c>
      <c r="E102" s="0" t="n">
        <v>2379467645</v>
      </c>
      <c r="F102" s="0" t="n">
        <v>431234863281</v>
      </c>
      <c r="G102" s="0" t="n">
        <v>299489990234</v>
      </c>
      <c r="H102" s="0" t="n">
        <v>15734995</v>
      </c>
      <c r="I102" s="0" t="n">
        <v>2</v>
      </c>
      <c r="J102" s="0" t="n">
        <f aca="false">H102/1000000</f>
        <v>15.734995</v>
      </c>
      <c r="K102" s="0" t="n">
        <f aca="false">F102/1000000000</f>
        <v>431.234863281</v>
      </c>
      <c r="L102" s="0" t="n">
        <f aca="false">G102/1000000000</f>
        <v>299.489990234</v>
      </c>
      <c r="M102" s="0" t="n">
        <f aca="false">K102-L102</f>
        <v>131.744873047</v>
      </c>
      <c r="N102" s="0" t="n">
        <f aca="false">K102/$J102</f>
        <v>27.4061010684147</v>
      </c>
      <c r="O102" s="0" t="n">
        <f aca="false">L102/$J102</f>
        <v>19.0333705370736</v>
      </c>
      <c r="P102" s="0" t="n">
        <f aca="false">M102/$J102</f>
        <v>8.37273053134113</v>
      </c>
      <c r="Q102" s="0" t="n">
        <f aca="false">J$101/J102</f>
        <v>1.90393095136033</v>
      </c>
      <c r="R102" s="0" t="n">
        <f aca="false">K$101/K102</f>
        <v>1.29112222575612</v>
      </c>
      <c r="S102" s="0" t="n">
        <f aca="false">L$101/L102</f>
        <v>1.01918728209083</v>
      </c>
      <c r="T102" s="0" t="n">
        <f aca="false">M$101/M102</f>
        <v>1.90930031298647</v>
      </c>
      <c r="AH102" s="0" t="n">
        <f aca="false">(R102-1)/(Q102-1)</f>
        <v>0.322062459879272</v>
      </c>
      <c r="AI102" s="0" t="n">
        <f aca="false">(S102-1)/(Q102-1)</f>
        <v>0.021226490875167</v>
      </c>
      <c r="AJ102" s="0" t="n">
        <f aca="false">(T102-1)/(Q102-1)</f>
        <v>1.00594001302651</v>
      </c>
      <c r="AK102" s="0" t="n">
        <f aca="false">AH102*N102</f>
        <v>8.8264763257936</v>
      </c>
      <c r="AL102" s="0" t="n">
        <f aca="false">AI102*O102</f>
        <v>0.404011666028864</v>
      </c>
      <c r="AM102" s="0" t="n">
        <f aca="false">AJ102*P102</f>
        <v>8.42246465976473</v>
      </c>
      <c r="AN102" s="0" t="n">
        <f aca="false">N102-AK102</f>
        <v>18.5796247426211</v>
      </c>
      <c r="AO102" s="0" t="n">
        <f aca="false">O102-AL102</f>
        <v>18.6293588710447</v>
      </c>
      <c r="AP102" s="0" t="n">
        <f aca="false">P102-AM102</f>
        <v>-0.049734128423605</v>
      </c>
      <c r="AQ102" s="0" t="n">
        <f aca="false">AN102/I102</f>
        <v>9.28981237131055</v>
      </c>
      <c r="AR102" s="0" t="n">
        <f aca="false">AO102/I102</f>
        <v>9.31467943552235</v>
      </c>
      <c r="AS102" s="0" t="n">
        <f aca="false">AP102/I102</f>
        <v>-0.0248670642118025</v>
      </c>
      <c r="AT102" s="0" t="n">
        <f aca="false">(B102*64)/(C102-D102)</f>
        <v>0.157432265544326</v>
      </c>
    </row>
    <row r="103" customFormat="false" ht="12.8" hidden="false" customHeight="false" outlineLevel="0" collapsed="false">
      <c r="B103" s="0" t="n">
        <v>310391145</v>
      </c>
      <c r="C103" s="0" t="n">
        <v>201517395191</v>
      </c>
      <c r="D103" s="0" t="n">
        <v>84801954836</v>
      </c>
      <c r="E103" s="0" t="n">
        <v>2460242963</v>
      </c>
      <c r="F103" s="0" t="n">
        <v>400899536132</v>
      </c>
      <c r="G103" s="0" t="n">
        <v>306277526855</v>
      </c>
      <c r="H103" s="0" t="n">
        <v>11265545</v>
      </c>
      <c r="I103" s="0" t="n">
        <v>3</v>
      </c>
      <c r="J103" s="0" t="n">
        <f aca="false">H103/1000000</f>
        <v>11.265545</v>
      </c>
      <c r="K103" s="0" t="n">
        <f aca="false">F103/1000000000</f>
        <v>400.899536132</v>
      </c>
      <c r="L103" s="0" t="n">
        <f aca="false">G103/1000000000</f>
        <v>306.277526855</v>
      </c>
      <c r="M103" s="0" t="n">
        <f aca="false">K103-L103</f>
        <v>94.622009277</v>
      </c>
      <c r="N103" s="0" t="n">
        <f aca="false">K103/$J103</f>
        <v>35.5863419064058</v>
      </c>
      <c r="O103" s="0" t="n">
        <f aca="false">L103/$J103</f>
        <v>27.1871025196739</v>
      </c>
      <c r="P103" s="0" t="n">
        <f aca="false">M103/$J103</f>
        <v>8.39923938673184</v>
      </c>
      <c r="Q103" s="0" t="n">
        <f aca="false">J$101/J103</f>
        <v>2.65928936416303</v>
      </c>
      <c r="R103" s="0" t="n">
        <f aca="false">K$101/K103</f>
        <v>1.38881905894667</v>
      </c>
      <c r="S103" s="0" t="n">
        <f aca="false">L$101/L103</f>
        <v>0.996600672254047</v>
      </c>
      <c r="T103" s="0" t="n">
        <f aca="false">M$101/M103</f>
        <v>2.65837228848767</v>
      </c>
      <c r="AH103" s="0" t="n">
        <f aca="false">(R103-1)/(Q103-1)</f>
        <v>0.234328663429235</v>
      </c>
      <c r="AI103" s="0" t="n">
        <f aca="false">(S103-1)/(Q103-1)</f>
        <v>-0.00204866481963351</v>
      </c>
      <c r="AJ103" s="0" t="n">
        <f aca="false">(T103-1)/(Q103-1)</f>
        <v>0.999447308169892</v>
      </c>
      <c r="AK103" s="0" t="n">
        <f aca="false">AH103*N103</f>
        <v>8.33889993526384</v>
      </c>
      <c r="AL103" s="0" t="n">
        <f aca="false">AI103*O103</f>
        <v>-0.0556972604798257</v>
      </c>
      <c r="AM103" s="0" t="n">
        <f aca="false">AJ103*P103</f>
        <v>8.39459719574367</v>
      </c>
      <c r="AN103" s="0" t="n">
        <f aca="false">N103-AK103</f>
        <v>27.2474419711419</v>
      </c>
      <c r="AO103" s="0" t="n">
        <f aca="false">O103-AL103</f>
        <v>27.2427997801538</v>
      </c>
      <c r="AP103" s="0" t="n">
        <f aca="false">P103-AM103</f>
        <v>0.00464219098817154</v>
      </c>
      <c r="AQ103" s="0" t="n">
        <f aca="false">AN103/I103</f>
        <v>9.08248065704731</v>
      </c>
      <c r="AR103" s="0" t="n">
        <f aca="false">AO103/I103</f>
        <v>9.08093326005125</v>
      </c>
      <c r="AS103" s="0" t="n">
        <f aca="false">AP103/I103</f>
        <v>0.00154739699605718</v>
      </c>
      <c r="AT103" s="0" t="n">
        <f aca="false">(B103*64)/(C103-D103)</f>
        <v>0.170200559750953</v>
      </c>
    </row>
    <row r="104" customFormat="false" ht="12.8" hidden="false" customHeight="false" outlineLevel="0" collapsed="false">
      <c r="B104" s="0" t="n">
        <v>316594900</v>
      </c>
      <c r="C104" s="0" t="n">
        <v>201699164022</v>
      </c>
      <c r="D104" s="0" t="n">
        <v>84704629130</v>
      </c>
      <c r="E104" s="0" t="n">
        <v>2528848711</v>
      </c>
      <c r="F104" s="0" t="n">
        <v>390630249023</v>
      </c>
      <c r="G104" s="0" t="n">
        <v>314262878417</v>
      </c>
      <c r="H104" s="0" t="n">
        <v>9051004</v>
      </c>
      <c r="I104" s="0" t="n">
        <v>4</v>
      </c>
      <c r="J104" s="0" t="n">
        <f aca="false">H104/1000000</f>
        <v>9.051004</v>
      </c>
      <c r="K104" s="0" t="n">
        <f aca="false">F104/1000000000</f>
        <v>390.630249023</v>
      </c>
      <c r="L104" s="0" t="n">
        <f aca="false">G104/1000000000</f>
        <v>314.262878417</v>
      </c>
      <c r="M104" s="0" t="n">
        <f aca="false">K104-L104</f>
        <v>76.367370606</v>
      </c>
      <c r="N104" s="0" t="n">
        <f aca="false">K104/$J104</f>
        <v>43.1587754267924</v>
      </c>
      <c r="O104" s="0" t="n">
        <f aca="false">L104/$J104</f>
        <v>34.7213279783105</v>
      </c>
      <c r="P104" s="0" t="n">
        <f aca="false">M104/$J104</f>
        <v>8.43744744848195</v>
      </c>
      <c r="Q104" s="0" t="n">
        <f aca="false">J$101/J104</f>
        <v>3.30994705117797</v>
      </c>
      <c r="R104" s="0" t="n">
        <f aca="false">K$101/K104</f>
        <v>1.42532975338072</v>
      </c>
      <c r="S104" s="0" t="n">
        <f aca="false">L$101/L104</f>
        <v>0.971277265382192</v>
      </c>
      <c r="T104" s="0" t="n">
        <f aca="false">M$101/M104</f>
        <v>3.29382202564975</v>
      </c>
      <c r="AH104" s="0" t="n">
        <f aca="false">(R104-1)/(Q104-1)</f>
        <v>0.184129654904348</v>
      </c>
      <c r="AI104" s="0" t="n">
        <f aca="false">(S104-1)/(Q104-1)</f>
        <v>-0.0124343692653738</v>
      </c>
      <c r="AJ104" s="0" t="n">
        <f aca="false">(T104-1)/(Q104-1)</f>
        <v>0.993019309459931</v>
      </c>
      <c r="AK104" s="0" t="n">
        <f aca="false">AH104*N104</f>
        <v>7.94681042542954</v>
      </c>
      <c r="AL104" s="0" t="n">
        <f aca="false">AI104*O104</f>
        <v>-0.431737813466469</v>
      </c>
      <c r="AM104" s="0" t="n">
        <f aca="false">AJ104*P104</f>
        <v>8.37854823889601</v>
      </c>
      <c r="AN104" s="0" t="n">
        <f aca="false">N104-AK104</f>
        <v>35.2119650013629</v>
      </c>
      <c r="AO104" s="0" t="n">
        <f aca="false">O104-AL104</f>
        <v>35.1530657917769</v>
      </c>
      <c r="AP104" s="0" t="n">
        <f aca="false">P104-AM104</f>
        <v>0.0588992095859418</v>
      </c>
      <c r="AQ104" s="0" t="n">
        <f aca="false">AN104/I104</f>
        <v>8.80299125034072</v>
      </c>
      <c r="AR104" s="0" t="n">
        <f aca="false">AO104/I104</f>
        <v>8.78826644794424</v>
      </c>
      <c r="AS104" s="0" t="n">
        <f aca="false">AP104/I104</f>
        <v>0.0147248023964854</v>
      </c>
      <c r="AT104" s="0" t="n">
        <f aca="false">(B104*64)/(C104-D104)</f>
        <v>0.173188205916664</v>
      </c>
    </row>
    <row r="105" customFormat="false" ht="12.8" hidden="false" customHeight="false" outlineLevel="0" collapsed="false">
      <c r="B105" s="0" t="n">
        <v>313257422</v>
      </c>
      <c r="C105" s="0" t="n">
        <v>207701120895</v>
      </c>
      <c r="D105" s="0" t="n">
        <v>86440440108</v>
      </c>
      <c r="E105" s="0" t="n">
        <v>4151079697</v>
      </c>
      <c r="F105" s="0" t="n">
        <v>440499694824</v>
      </c>
      <c r="G105" s="0" t="n">
        <v>353367614746</v>
      </c>
      <c r="H105" s="0" t="n">
        <v>10679855</v>
      </c>
      <c r="I105" s="0" t="n">
        <v>5</v>
      </c>
      <c r="J105" s="0" t="n">
        <f aca="false">H105/1000000</f>
        <v>10.679855</v>
      </c>
      <c r="K105" s="0" t="n">
        <f aca="false">F105/1000000000</f>
        <v>440.499694824</v>
      </c>
      <c r="L105" s="0" t="n">
        <f aca="false">G105/1000000000</f>
        <v>353.367614746</v>
      </c>
      <c r="M105" s="0" t="n">
        <f aca="false">K105-L105</f>
        <v>87.132080078</v>
      </c>
      <c r="N105" s="0" t="n">
        <f aca="false">K105/$J105</f>
        <v>41.2458497633161</v>
      </c>
      <c r="O105" s="0" t="n">
        <f aca="false">L105/$J105</f>
        <v>33.0873045323181</v>
      </c>
      <c r="P105" s="0" t="n">
        <f aca="false">M105/$J105</f>
        <v>8.15854523099799</v>
      </c>
      <c r="Q105" s="0" t="n">
        <f aca="false">J$101/J105</f>
        <v>2.80512647409539</v>
      </c>
      <c r="R105" s="0" t="n">
        <f aca="false">K$101/K105</f>
        <v>1.26396663390529</v>
      </c>
      <c r="S105" s="0" t="n">
        <f aca="false">L$101/L105</f>
        <v>0.863792765444573</v>
      </c>
      <c r="T105" s="0" t="n">
        <f aca="false">M$101/M105</f>
        <v>2.8868876666071</v>
      </c>
      <c r="AH105" s="0" t="n">
        <f aca="false">(R105-1)/(Q105-1)</f>
        <v>0.146231656171114</v>
      </c>
      <c r="AI105" s="0" t="n">
        <f aca="false">(S105-1)/(Q105-1)</f>
        <v>-0.0754557846832781</v>
      </c>
      <c r="AJ105" s="0" t="n">
        <f aca="false">(T105-1)/(Q105-1)</f>
        <v>1.04529388587727</v>
      </c>
      <c r="AK105" s="0" t="n">
        <f aca="false">AH105*N105</f>
        <v>6.03144892107468</v>
      </c>
      <c r="AL105" s="0" t="n">
        <f aca="false">AI105*O105</f>
        <v>-2.49662852654064</v>
      </c>
      <c r="AM105" s="0" t="n">
        <f aca="false">AJ105*P105</f>
        <v>8.52807744761532</v>
      </c>
      <c r="AN105" s="0" t="n">
        <f aca="false">N105-AK105</f>
        <v>35.2144008422414</v>
      </c>
      <c r="AO105" s="0" t="n">
        <f aca="false">O105-AL105</f>
        <v>35.5839330588587</v>
      </c>
      <c r="AP105" s="0" t="n">
        <f aca="false">P105-AM105</f>
        <v>-0.369532216617335</v>
      </c>
      <c r="AQ105" s="0" t="n">
        <f aca="false">AN105/I105</f>
        <v>7.04288016844828</v>
      </c>
      <c r="AR105" s="0" t="n">
        <f aca="false">AO105/I105</f>
        <v>7.11678661177175</v>
      </c>
      <c r="AS105" s="0" t="n">
        <f aca="false">AP105/I105</f>
        <v>-0.073906443323467</v>
      </c>
      <c r="AT105" s="0" t="n">
        <f aca="false">(B105*64)/(C105-D105)</f>
        <v>0.165333683415617</v>
      </c>
    </row>
    <row r="106" customFormat="false" ht="12.8" hidden="false" customHeight="false" outlineLevel="0" collapsed="false">
      <c r="B106" s="0" t="n">
        <v>319744307</v>
      </c>
      <c r="C106" s="0" t="n">
        <v>206355907971</v>
      </c>
      <c r="D106" s="0" t="n">
        <v>85969489531</v>
      </c>
      <c r="E106" s="0" t="n">
        <v>3793901791</v>
      </c>
      <c r="F106" s="0" t="n">
        <v>411752441406</v>
      </c>
      <c r="G106" s="0" t="n">
        <v>334643493652</v>
      </c>
      <c r="H106" s="0" t="n">
        <v>9392040</v>
      </c>
      <c r="I106" s="0" t="n">
        <v>6</v>
      </c>
      <c r="J106" s="0" t="n">
        <f aca="false">H106/1000000</f>
        <v>9.39204</v>
      </c>
      <c r="K106" s="0" t="n">
        <f aca="false">F106/1000000000</f>
        <v>411.752441406</v>
      </c>
      <c r="L106" s="0" t="n">
        <f aca="false">G106/1000000000</f>
        <v>334.643493652</v>
      </c>
      <c r="M106" s="0" t="n">
        <f aca="false">K106-L106</f>
        <v>77.108947754</v>
      </c>
      <c r="N106" s="0" t="n">
        <f aca="false">K106/$J106</f>
        <v>43.8405757860912</v>
      </c>
      <c r="O106" s="0" t="n">
        <f aca="false">L106/$J106</f>
        <v>35.6305439129305</v>
      </c>
      <c r="P106" s="0" t="n">
        <f aca="false">M106/$J106</f>
        <v>8.21003187316068</v>
      </c>
      <c r="Q106" s="0" t="n">
        <f aca="false">J$101/J106</f>
        <v>3.18975898739784</v>
      </c>
      <c r="R106" s="0" t="n">
        <f aca="false">K$101/K106</f>
        <v>1.35221278737726</v>
      </c>
      <c r="S106" s="0" t="n">
        <f aca="false">L$101/L106</f>
        <v>0.912124081149533</v>
      </c>
      <c r="T106" s="0" t="n">
        <f aca="false">M$101/M106</f>
        <v>3.26214446792203</v>
      </c>
      <c r="AH106" s="0" t="n">
        <f aca="false">(R106-1)/(Q106-1)</f>
        <v>0.16084545806377</v>
      </c>
      <c r="AI106" s="0" t="n">
        <f aca="false">(S106-1)/(Q106-1)</f>
        <v>-0.0401304067507873</v>
      </c>
      <c r="AJ106" s="0" t="n">
        <f aca="false">(T106-1)/(Q106-1)</f>
        <v>1.03305636873317</v>
      </c>
      <c r="AK106" s="0" t="n">
        <f aca="false">AH106*N106</f>
        <v>7.05155749409325</v>
      </c>
      <c r="AL106" s="0" t="n">
        <f aca="false">AI106*O106</f>
        <v>-1.42986821997769</v>
      </c>
      <c r="AM106" s="0" t="n">
        <f aca="false">AJ106*P106</f>
        <v>8.48142571407094</v>
      </c>
      <c r="AN106" s="0" t="n">
        <f aca="false">N106-AK106</f>
        <v>36.7890182919979</v>
      </c>
      <c r="AO106" s="0" t="n">
        <f aca="false">O106-AL106</f>
        <v>37.0604121329082</v>
      </c>
      <c r="AP106" s="0" t="n">
        <f aca="false">P106-AM106</f>
        <v>-0.271393840910266</v>
      </c>
      <c r="AQ106" s="0" t="n">
        <f aca="false">AN106/I106</f>
        <v>6.13150304866633</v>
      </c>
      <c r="AR106" s="0" t="n">
        <f aca="false">AO106/I106</f>
        <v>6.1767353554847</v>
      </c>
      <c r="AS106" s="0" t="n">
        <f aca="false">AP106/I106</f>
        <v>-0.0452323068183776</v>
      </c>
      <c r="AT106" s="0" t="n">
        <f aca="false">(B106*64)/(C106-D106)</f>
        <v>0.16998292592448</v>
      </c>
    </row>
    <row r="107" customFormat="false" ht="12.8" hidden="false" customHeight="false" outlineLevel="0" collapsed="false">
      <c r="B107" s="0" t="n">
        <v>327094311</v>
      </c>
      <c r="C107" s="0" t="n">
        <v>204348457837</v>
      </c>
      <c r="D107" s="0" t="n">
        <v>85319670422</v>
      </c>
      <c r="E107" s="0" t="n">
        <v>3255820841</v>
      </c>
      <c r="F107" s="0" t="n">
        <v>383863708496</v>
      </c>
      <c r="G107" s="0" t="n">
        <v>315776977539</v>
      </c>
      <c r="H107" s="0" t="n">
        <v>8222532</v>
      </c>
      <c r="I107" s="0" t="n">
        <v>7</v>
      </c>
      <c r="J107" s="0" t="n">
        <f aca="false">H107/1000000</f>
        <v>8.222532</v>
      </c>
      <c r="K107" s="0" t="n">
        <f aca="false">F107/1000000000</f>
        <v>383.863708496</v>
      </c>
      <c r="L107" s="0" t="n">
        <f aca="false">G107/1000000000</f>
        <v>315.776977539</v>
      </c>
      <c r="M107" s="0" t="n">
        <f aca="false">K107-L107</f>
        <v>68.086730957</v>
      </c>
      <c r="N107" s="0" t="n">
        <f aca="false">K107/$J107</f>
        <v>46.684367843871</v>
      </c>
      <c r="O107" s="0" t="n">
        <f aca="false">L107/$J107</f>
        <v>38.4038611876488</v>
      </c>
      <c r="P107" s="0" t="n">
        <f aca="false">M107/$J107</f>
        <v>8.2805066562222</v>
      </c>
      <c r="Q107" s="0" t="n">
        <f aca="false">J$101/J107</f>
        <v>3.64344510912211</v>
      </c>
      <c r="R107" s="0" t="n">
        <f aca="false">K$101/K107</f>
        <v>1.45045469050587</v>
      </c>
      <c r="S107" s="0" t="n">
        <f aca="false">L$101/L107</f>
        <v>0.96662014925487</v>
      </c>
      <c r="T107" s="0" t="n">
        <f aca="false">M$101/M107</f>
        <v>3.69441334320867</v>
      </c>
      <c r="AH107" s="0" t="n">
        <f aca="false">(R107-1)/(Q107-1)</f>
        <v>0.170404404824379</v>
      </c>
      <c r="AI107" s="0" t="n">
        <f aca="false">(S107-1)/(Q107-1)</f>
        <v>-0.0126274045297711</v>
      </c>
      <c r="AJ107" s="0" t="n">
        <f aca="false">(T107-1)/(Q107-1)</f>
        <v>1.01928098824927</v>
      </c>
      <c r="AK107" s="0" t="n">
        <f aca="false">AH107*N107</f>
        <v>7.95522191703719</v>
      </c>
      <c r="AL107" s="0" t="n">
        <f aca="false">AI107*O107</f>
        <v>-0.484941090721616</v>
      </c>
      <c r="AM107" s="0" t="n">
        <f aca="false">AJ107*P107</f>
        <v>8.44016300775881</v>
      </c>
      <c r="AN107" s="0" t="n">
        <f aca="false">N107-AK107</f>
        <v>38.7291459268338</v>
      </c>
      <c r="AO107" s="0" t="n">
        <f aca="false">O107-AL107</f>
        <v>38.8888022783704</v>
      </c>
      <c r="AP107" s="0" t="n">
        <f aca="false">P107-AM107</f>
        <v>-0.159656351536608</v>
      </c>
      <c r="AQ107" s="0" t="n">
        <f aca="false">AN107/I107</f>
        <v>5.53273513240482</v>
      </c>
      <c r="AR107" s="0" t="n">
        <f aca="false">AO107/I107</f>
        <v>5.55554318262434</v>
      </c>
      <c r="AS107" s="0" t="n">
        <f aca="false">AP107/I107</f>
        <v>-0.0228080502195154</v>
      </c>
      <c r="AT107" s="0" t="n">
        <f aca="false">(B107*64)/(C107-D107)</f>
        <v>0.175873722303937</v>
      </c>
    </row>
    <row r="108" customFormat="false" ht="12.8" hidden="false" customHeight="false" outlineLevel="0" collapsed="false">
      <c r="B108" s="0" t="n">
        <v>329083822</v>
      </c>
      <c r="C108" s="0" t="n">
        <v>204433648603</v>
      </c>
      <c r="D108" s="0" t="n">
        <v>85346253437</v>
      </c>
      <c r="E108" s="0" t="n">
        <v>3279330171</v>
      </c>
      <c r="F108" s="0" t="n">
        <v>373439453125</v>
      </c>
      <c r="G108" s="0" t="n">
        <v>309319458007</v>
      </c>
      <c r="H108" s="0" t="n">
        <v>7714116</v>
      </c>
      <c r="I108" s="0" t="n">
        <v>8</v>
      </c>
      <c r="J108" s="0" t="n">
        <f aca="false">H108/1000000</f>
        <v>7.714116</v>
      </c>
      <c r="K108" s="0" t="n">
        <f aca="false">F108/1000000000</f>
        <v>373.439453125</v>
      </c>
      <c r="L108" s="0" t="n">
        <f aca="false">G108/1000000000</f>
        <v>309.319458007</v>
      </c>
      <c r="M108" s="0" t="n">
        <f aca="false">K108-L108</f>
        <v>64.119995118</v>
      </c>
      <c r="N108" s="0" t="n">
        <f aca="false">K108/$J108</f>
        <v>48.4098830151115</v>
      </c>
      <c r="O108" s="0" t="n">
        <f aca="false">L108/$J108</f>
        <v>40.0978489313617</v>
      </c>
      <c r="P108" s="0" t="n">
        <f aca="false">M108/$J108</f>
        <v>8.31203408374985</v>
      </c>
      <c r="Q108" s="0" t="n">
        <f aca="false">J$101/J108</f>
        <v>3.8835744756755</v>
      </c>
      <c r="R108" s="0" t="n">
        <f aca="false">K$101/K108</f>
        <v>1.49094294093407</v>
      </c>
      <c r="S108" s="0" t="n">
        <f aca="false">L$101/L108</f>
        <v>0.986799831884784</v>
      </c>
      <c r="T108" s="0" t="n">
        <f aca="false">M$101/M108</f>
        <v>3.9229654787105</v>
      </c>
      <c r="AH108" s="0" t="n">
        <f aca="false">(R108-1)/(Q108-1)</f>
        <v>0.170254989103088</v>
      </c>
      <c r="AI108" s="0" t="n">
        <f aca="false">(S108-1)/(Q108-1)</f>
        <v>-0.00457771013946988</v>
      </c>
      <c r="AJ108" s="0" t="n">
        <f aca="false">(T108-1)/(Q108-1)</f>
        <v>1.01366047708054</v>
      </c>
      <c r="AK108" s="0" t="n">
        <f aca="false">AH108*N108</f>
        <v>8.24202410521957</v>
      </c>
      <c r="AL108" s="0" t="n">
        <f aca="false">AI108*O108</f>
        <v>-0.183556329624026</v>
      </c>
      <c r="AM108" s="0" t="n">
        <f aca="false">AJ108*P108</f>
        <v>8.42558043484359</v>
      </c>
      <c r="AN108" s="0" t="n">
        <f aca="false">N108-AK108</f>
        <v>40.167858909892</v>
      </c>
      <c r="AO108" s="0" t="n">
        <f aca="false">O108-AL108</f>
        <v>40.2814052609857</v>
      </c>
      <c r="AP108" s="0" t="n">
        <f aca="false">P108-AM108</f>
        <v>-0.113546351093749</v>
      </c>
      <c r="AQ108" s="0" t="n">
        <f aca="false">AN108/I108</f>
        <v>5.02098236373649</v>
      </c>
      <c r="AR108" s="0" t="n">
        <f aca="false">AO108/I108</f>
        <v>5.03517565762321</v>
      </c>
      <c r="AS108" s="0" t="n">
        <f aca="false">AP108/I108</f>
        <v>-0.0141932938867186</v>
      </c>
      <c r="AT108" s="0" t="n">
        <f aca="false">(B108*64)/(C108-D108)</f>
        <v>0.176856371563437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6</v>
      </c>
      <c r="H109" s="0" t="s">
        <v>7</v>
      </c>
      <c r="I109" s="0" t="s">
        <v>8</v>
      </c>
      <c r="J109" s="0" t="s">
        <v>9</v>
      </c>
      <c r="K109" s="0" t="s">
        <v>10</v>
      </c>
      <c r="L109" s="0" t="s">
        <v>11</v>
      </c>
      <c r="M109" s="0" t="s">
        <v>12</v>
      </c>
      <c r="N109" s="0" t="s">
        <v>13</v>
      </c>
      <c r="O109" s="0" t="s">
        <v>14</v>
      </c>
      <c r="P109" s="0" t="s">
        <v>15</v>
      </c>
      <c r="Q109" s="0" t="s">
        <v>16</v>
      </c>
      <c r="R109" s="0" t="s">
        <v>17</v>
      </c>
      <c r="S109" s="0" t="s">
        <v>18</v>
      </c>
      <c r="T109" s="0" t="s">
        <v>19</v>
      </c>
      <c r="AH109" s="1" t="s">
        <v>33</v>
      </c>
      <c r="AI109" s="1" t="s">
        <v>34</v>
      </c>
      <c r="AJ109" s="0" t="s">
        <v>35</v>
      </c>
      <c r="AK109" s="0" t="s">
        <v>36</v>
      </c>
      <c r="AL109" s="0" t="s">
        <v>37</v>
      </c>
      <c r="AM109" s="0" t="s">
        <v>38</v>
      </c>
      <c r="AN109" s="0" t="s">
        <v>39</v>
      </c>
      <c r="AO109" s="0" t="s">
        <v>40</v>
      </c>
      <c r="AP109" s="0" t="s">
        <v>41</v>
      </c>
      <c r="AQ109" s="0" t="s">
        <v>42</v>
      </c>
      <c r="AR109" s="0" t="s">
        <v>43</v>
      </c>
      <c r="AS109" s="0" t="s">
        <v>44</v>
      </c>
      <c r="AT109" s="0" t="s">
        <v>45</v>
      </c>
    </row>
    <row r="110" customFormat="false" ht="12.8" hidden="false" customHeight="false" outlineLevel="0" collapsed="false">
      <c r="A110" s="0" t="s">
        <v>58</v>
      </c>
      <c r="B110" s="0" t="n">
        <v>21611676</v>
      </c>
      <c r="C110" s="0" t="n">
        <v>14450198931</v>
      </c>
      <c r="D110" s="0" t="n">
        <v>8105753939</v>
      </c>
      <c r="E110" s="0" t="n">
        <v>706291811</v>
      </c>
      <c r="F110" s="0" t="n">
        <v>36861755371</v>
      </c>
      <c r="G110" s="0" t="n">
        <v>19904418945</v>
      </c>
      <c r="H110" s="0" t="n">
        <v>1845683</v>
      </c>
      <c r="I110" s="0" t="n">
        <v>1</v>
      </c>
      <c r="J110" s="0" t="n">
        <f aca="false">H110/1000000</f>
        <v>1.845683</v>
      </c>
      <c r="K110" s="0" t="n">
        <f aca="false">F110/1000000000</f>
        <v>36.861755371</v>
      </c>
      <c r="L110" s="0" t="n">
        <f aca="false">G110/1000000000</f>
        <v>19.904418945</v>
      </c>
      <c r="M110" s="0" t="n">
        <f aca="false">K110-L110</f>
        <v>16.957336426</v>
      </c>
      <c r="N110" s="0" t="n">
        <f aca="false">K110/$J110</f>
        <v>19.9718778202974</v>
      </c>
      <c r="O110" s="0" t="n">
        <f aca="false">L110/$J110</f>
        <v>10.7843107104524</v>
      </c>
      <c r="P110" s="0" t="n">
        <f aca="false">M110/$J110</f>
        <v>9.18756710984497</v>
      </c>
      <c r="Q110" s="0" t="n">
        <f aca="false">J$110/J110</f>
        <v>1</v>
      </c>
      <c r="R110" s="0" t="n">
        <f aca="false">K$110/K110</f>
        <v>1</v>
      </c>
      <c r="S110" s="0" t="n">
        <f aca="false">L$110/L110</f>
        <v>1</v>
      </c>
      <c r="T110" s="0" t="n">
        <f aca="false">M$110/M110</f>
        <v>1</v>
      </c>
      <c r="AH110" s="0" t="e">
        <f aca="false">(R110-1)/(Q110-1)</f>
        <v>#DIV/0!</v>
      </c>
      <c r="AI110" s="0" t="e">
        <f aca="false">(S110-1)/(Q110-1)</f>
        <v>#DIV/0!</v>
      </c>
      <c r="AJ110" s="0" t="e">
        <f aca="false">(T110-1)/(Q110-1)</f>
        <v>#DIV/0!</v>
      </c>
      <c r="AK110" s="0" t="e">
        <f aca="false">AH110*N110</f>
        <v>#DIV/0!</v>
      </c>
      <c r="AL110" s="0" t="e">
        <f aca="false">AI110*O110</f>
        <v>#DIV/0!</v>
      </c>
      <c r="AM110" s="0" t="e">
        <f aca="false">AJ110*P110</f>
        <v>#DIV/0!</v>
      </c>
      <c r="AN110" s="0" t="e">
        <f aca="false">N110-AK110</f>
        <v>#DIV/0!</v>
      </c>
      <c r="AO110" s="0" t="e">
        <f aca="false">O110-AL110</f>
        <v>#DIV/0!</v>
      </c>
      <c r="AP110" s="0" t="e">
        <f aca="false">P110-AM110</f>
        <v>#DIV/0!</v>
      </c>
      <c r="AQ110" s="0" t="e">
        <f aca="false">AN110/I110</f>
        <v>#DIV/0!</v>
      </c>
      <c r="AR110" s="0" t="e">
        <f aca="false">AO110/I110</f>
        <v>#DIV/0!</v>
      </c>
      <c r="AS110" s="0" t="e">
        <f aca="false">AP110/I110</f>
        <v>#DIV/0!</v>
      </c>
      <c r="AT110" s="0" t="n">
        <f aca="false">(B110*64)/(C110-D110)</f>
        <v>0.218009182165512</v>
      </c>
    </row>
    <row r="111" customFormat="false" ht="12.8" hidden="false" customHeight="false" outlineLevel="0" collapsed="false">
      <c r="B111" s="0" t="n">
        <v>28237576</v>
      </c>
      <c r="C111" s="0" t="n">
        <v>14376683100</v>
      </c>
      <c r="D111" s="0" t="n">
        <v>8059855429</v>
      </c>
      <c r="E111" s="0" t="n">
        <v>690150117</v>
      </c>
      <c r="F111" s="0" t="n">
        <v>29233825683</v>
      </c>
      <c r="G111" s="0" t="n">
        <v>19899963378</v>
      </c>
      <c r="H111" s="0" t="n">
        <v>983200</v>
      </c>
      <c r="I111" s="0" t="n">
        <v>2</v>
      </c>
      <c r="J111" s="0" t="n">
        <f aca="false">H111/1000000</f>
        <v>0.9832</v>
      </c>
      <c r="K111" s="0" t="n">
        <f aca="false">F111/1000000000</f>
        <v>29.233825683</v>
      </c>
      <c r="L111" s="0" t="n">
        <f aca="false">G111/1000000000</f>
        <v>19.899963378</v>
      </c>
      <c r="M111" s="0" t="n">
        <f aca="false">K111-L111</f>
        <v>9.333862305</v>
      </c>
      <c r="N111" s="0" t="n">
        <f aca="false">K111/$J111</f>
        <v>29.7333458940195</v>
      </c>
      <c r="O111" s="0" t="n">
        <f aca="false">L111/$J111</f>
        <v>20.2399952990236</v>
      </c>
      <c r="P111" s="0" t="n">
        <f aca="false">M111/$J111</f>
        <v>9.49335059499593</v>
      </c>
      <c r="Q111" s="0" t="n">
        <f aca="false">J$110/J111</f>
        <v>1.87722030105777</v>
      </c>
      <c r="R111" s="0" t="n">
        <f aca="false">K$110/K111</f>
        <v>1.26092820593221</v>
      </c>
      <c r="S111" s="0" t="n">
        <f aca="false">L$110/L111</f>
        <v>1.00022389825124</v>
      </c>
      <c r="T111" s="0" t="n">
        <f aca="false">M$110/M111</f>
        <v>1.81675450867925</v>
      </c>
      <c r="AH111" s="0" t="n">
        <f aca="false">(R111-1)/(Q111-1)</f>
        <v>0.297448891250661</v>
      </c>
      <c r="AI111" s="0" t="n">
        <f aca="false">(S111-1)/(Q111-1)</f>
        <v>0.000255236057540374</v>
      </c>
      <c r="AJ111" s="0" t="n">
        <f aca="false">(T111-1)/(Q111-1)</f>
        <v>0.931071143354053</v>
      </c>
      <c r="AK111" s="0" t="n">
        <f aca="false">AH111*N111</f>
        <v>8.8441507693485</v>
      </c>
      <c r="AL111" s="0" t="n">
        <f aca="false">AI111*O111</f>
        <v>0.00516597660475848</v>
      </c>
      <c r="AM111" s="0" t="n">
        <f aca="false">AJ111*P111</f>
        <v>8.83898479274374</v>
      </c>
      <c r="AN111" s="0" t="n">
        <f aca="false">N111-AK111</f>
        <v>20.889195124671</v>
      </c>
      <c r="AO111" s="0" t="n">
        <f aca="false">O111-AL111</f>
        <v>20.2348293224188</v>
      </c>
      <c r="AP111" s="0" t="n">
        <f aca="false">P111-AM111</f>
        <v>0.65436580225219</v>
      </c>
      <c r="AQ111" s="0" t="n">
        <f aca="false">AN111/I111</f>
        <v>10.4445975623355</v>
      </c>
      <c r="AR111" s="0" t="n">
        <f aca="false">AO111/I111</f>
        <v>10.1174146612094</v>
      </c>
      <c r="AS111" s="0" t="n">
        <f aca="false">AP111/I111</f>
        <v>0.327182901126095</v>
      </c>
      <c r="AT111" s="0" t="n">
        <f aca="false">(B111*64)/(C111-D111)</f>
        <v>0.286093741688841</v>
      </c>
    </row>
    <row r="112" customFormat="false" ht="12.8" hidden="false" customHeight="false" outlineLevel="0" collapsed="false">
      <c r="B112" s="0" t="n">
        <v>38135953</v>
      </c>
      <c r="C112" s="0" t="n">
        <v>14466733626</v>
      </c>
      <c r="D112" s="0" t="n">
        <v>8069605634</v>
      </c>
      <c r="E112" s="0" t="n">
        <v>716298347</v>
      </c>
      <c r="F112" s="0" t="n">
        <v>32126953125</v>
      </c>
      <c r="G112" s="0" t="n">
        <v>23559753417</v>
      </c>
      <c r="H112" s="0" t="n">
        <v>893705</v>
      </c>
      <c r="I112" s="0" t="n">
        <v>3</v>
      </c>
      <c r="J112" s="0" t="n">
        <f aca="false">H112/1000000</f>
        <v>0.893705</v>
      </c>
      <c r="K112" s="0" t="n">
        <f aca="false">F112/1000000000</f>
        <v>32.126953125</v>
      </c>
      <c r="L112" s="0" t="n">
        <f aca="false">G112/1000000000</f>
        <v>23.559753417</v>
      </c>
      <c r="M112" s="0" t="n">
        <f aca="false">K112-L112</f>
        <v>8.567199708</v>
      </c>
      <c r="N112" s="0" t="n">
        <f aca="false">K112/$J112</f>
        <v>35.9480512305515</v>
      </c>
      <c r="O112" s="0" t="n">
        <f aca="false">L112/$J112</f>
        <v>26.3618905757493</v>
      </c>
      <c r="P112" s="0" t="n">
        <f aca="false">M112/$J112</f>
        <v>9.5861606548022</v>
      </c>
      <c r="Q112" s="0" t="n">
        <f aca="false">J$110/J112</f>
        <v>2.06520384243123</v>
      </c>
      <c r="R112" s="0" t="n">
        <f aca="false">K$110/K112</f>
        <v>1.14737788011137</v>
      </c>
      <c r="S112" s="0" t="n">
        <f aca="false">L$110/L112</f>
        <v>0.844848356122334</v>
      </c>
      <c r="T112" s="0" t="n">
        <f aca="false">M$110/M112</f>
        <v>1.97933245447347</v>
      </c>
      <c r="AH112" s="0" t="n">
        <f aca="false">(R112-1)/(Q112-1)</f>
        <v>0.138356504399194</v>
      </c>
      <c r="AI112" s="0" t="n">
        <f aca="false">(S112-1)/(Q112-1)</f>
        <v>-0.145654416269797</v>
      </c>
      <c r="AJ112" s="0" t="n">
        <f aca="false">(T112-1)/(Q112-1)</f>
        <v>0.919385018587834</v>
      </c>
      <c r="AK112" s="0" t="n">
        <f aca="false">AH112*N112</f>
        <v>4.97364670822225</v>
      </c>
      <c r="AL112" s="0" t="n">
        <f aca="false">AI112*O112</f>
        <v>-3.83972578357903</v>
      </c>
      <c r="AM112" s="0" t="n">
        <f aca="false">AJ112*P112</f>
        <v>8.81337249180128</v>
      </c>
      <c r="AN112" s="0" t="n">
        <f aca="false">N112-AK112</f>
        <v>30.9744045223292</v>
      </c>
      <c r="AO112" s="0" t="n">
        <f aca="false">O112-AL112</f>
        <v>30.2016163593283</v>
      </c>
      <c r="AP112" s="0" t="n">
        <f aca="false">P112-AM112</f>
        <v>0.77278816300092</v>
      </c>
      <c r="AQ112" s="0" t="n">
        <f aca="false">AN112/I112</f>
        <v>10.3248015074431</v>
      </c>
      <c r="AR112" s="0" t="n">
        <f aca="false">AO112/I112</f>
        <v>10.0672054531094</v>
      </c>
      <c r="AS112" s="0" t="n">
        <f aca="false">AP112/I112</f>
        <v>0.25759605433364</v>
      </c>
      <c r="AT112" s="0" t="n">
        <f aca="false">(B112*64)/(C112-D112)</f>
        <v>0.381530742397564</v>
      </c>
    </row>
    <row r="113" customFormat="false" ht="12.8" hidden="false" customHeight="false" outlineLevel="0" collapsed="false">
      <c r="B113" s="0" t="n">
        <v>55149300</v>
      </c>
      <c r="C113" s="0" t="n">
        <v>14505261654</v>
      </c>
      <c r="D113" s="0" t="n">
        <v>8067275047</v>
      </c>
      <c r="E113" s="0" t="n">
        <v>728365530</v>
      </c>
      <c r="F113" s="0" t="n">
        <v>36683959960</v>
      </c>
      <c r="G113" s="0" t="n">
        <v>28049072265</v>
      </c>
      <c r="H113" s="0" t="n">
        <v>905914</v>
      </c>
      <c r="I113" s="0" t="n">
        <v>4</v>
      </c>
      <c r="J113" s="0" t="n">
        <f aca="false">H113/1000000</f>
        <v>0.905914</v>
      </c>
      <c r="K113" s="0" t="n">
        <f aca="false">F113/1000000000</f>
        <v>36.68395996</v>
      </c>
      <c r="L113" s="0" t="n">
        <f aca="false">G113/1000000000</f>
        <v>28.049072265</v>
      </c>
      <c r="M113" s="0" t="n">
        <f aca="false">K113-L113</f>
        <v>8.634887695</v>
      </c>
      <c r="N113" s="0" t="n">
        <f aca="false">K113/$J113</f>
        <v>40.4938658194928</v>
      </c>
      <c r="O113" s="0" t="n">
        <f aca="false">L113/$J113</f>
        <v>30.9621799254675</v>
      </c>
      <c r="P113" s="0" t="n">
        <f aca="false">M113/$J113</f>
        <v>9.53168589402526</v>
      </c>
      <c r="Q113" s="0" t="n">
        <f aca="false">J$110/J113</f>
        <v>2.0373710970357</v>
      </c>
      <c r="R113" s="0" t="n">
        <f aca="false">K$110/K113</f>
        <v>1.00484667988935</v>
      </c>
      <c r="S113" s="0" t="n">
        <f aca="false">L$110/L113</f>
        <v>0.709628423961708</v>
      </c>
      <c r="T113" s="0" t="n">
        <f aca="false">M$110/M113</f>
        <v>1.96381667312466</v>
      </c>
      <c r="AH113" s="0" t="n">
        <f aca="false">(R113-1)/(Q113-1)</f>
        <v>0.00467207916550162</v>
      </c>
      <c r="AI113" s="0" t="n">
        <f aca="false">(S113-1)/(Q113-1)</f>
        <v>-0.279910995079805</v>
      </c>
      <c r="AJ113" s="0" t="n">
        <f aca="false">(T113-1)/(Q113-1)</f>
        <v>0.929095360260933</v>
      </c>
      <c r="AK113" s="0" t="n">
        <f aca="false">AH113*N113</f>
        <v>0.18919054682587</v>
      </c>
      <c r="AL113" s="0" t="n">
        <f aca="false">AI113*O113</f>
        <v>-8.66665459277759</v>
      </c>
      <c r="AM113" s="0" t="n">
        <f aca="false">AJ113*P113</f>
        <v>8.85584513960345</v>
      </c>
      <c r="AN113" s="0" t="n">
        <f aca="false">N113-AK113</f>
        <v>40.3046752726669</v>
      </c>
      <c r="AO113" s="0" t="n">
        <f aca="false">O113-AL113</f>
        <v>39.6288345182451</v>
      </c>
      <c r="AP113" s="0" t="n">
        <f aca="false">P113-AM113</f>
        <v>0.675840754421811</v>
      </c>
      <c r="AQ113" s="0" t="n">
        <f aca="false">AN113/I113</f>
        <v>10.0761688181667</v>
      </c>
      <c r="AR113" s="0" t="n">
        <f aca="false">AO113/I113</f>
        <v>9.90720862956128</v>
      </c>
      <c r="AS113" s="0" t="n">
        <f aca="false">AP113/I113</f>
        <v>0.168960188605453</v>
      </c>
      <c r="AT113" s="0" t="n">
        <f aca="false">(B113*64)/(C113-D113)</f>
        <v>0.54823897834182</v>
      </c>
    </row>
    <row r="114" customFormat="false" ht="12.8" hidden="false" customHeight="false" outlineLevel="0" collapsed="false">
      <c r="B114" s="0" t="n">
        <v>57125987</v>
      </c>
      <c r="C114" s="0" t="n">
        <v>14731749076</v>
      </c>
      <c r="D114" s="0" t="n">
        <v>8104813853</v>
      </c>
      <c r="E114" s="0" t="n">
        <v>792350883</v>
      </c>
      <c r="F114" s="0" t="n">
        <v>38947875976</v>
      </c>
      <c r="G114" s="0" t="n">
        <v>29431701660</v>
      </c>
      <c r="H114" s="0" t="n">
        <v>1015091</v>
      </c>
      <c r="I114" s="0" t="n">
        <v>5</v>
      </c>
      <c r="J114" s="0" t="n">
        <f aca="false">H114/1000000</f>
        <v>1.015091</v>
      </c>
      <c r="K114" s="0" t="n">
        <f aca="false">F114/1000000000</f>
        <v>38.947875976</v>
      </c>
      <c r="L114" s="0" t="n">
        <f aca="false">G114/1000000000</f>
        <v>29.43170166</v>
      </c>
      <c r="M114" s="0" t="n">
        <f aca="false">K114-L114</f>
        <v>9.516174316</v>
      </c>
      <c r="N114" s="0" t="n">
        <f aca="false">K114/$J114</f>
        <v>38.3688516359617</v>
      </c>
      <c r="O114" s="0" t="n">
        <f aca="false">L114/$J114</f>
        <v>28.9941509283404</v>
      </c>
      <c r="P114" s="0" t="n">
        <f aca="false">M114/$J114</f>
        <v>9.37470070762129</v>
      </c>
      <c r="Q114" s="0" t="n">
        <f aca="false">J$110/J114</f>
        <v>1.81824388158303</v>
      </c>
      <c r="R114" s="0" t="n">
        <f aca="false">K$110/K114</f>
        <v>0.946438141933966</v>
      </c>
      <c r="S114" s="0" t="n">
        <f aca="false">L$110/L114</f>
        <v>0.676291815367634</v>
      </c>
      <c r="T114" s="0" t="n">
        <f aca="false">M$110/M114</f>
        <v>1.78194890750255</v>
      </c>
      <c r="AH114" s="0" t="n">
        <f aca="false">(R114-1)/(Q114-1)</f>
        <v>-0.0654595277417893</v>
      </c>
      <c r="AI114" s="0" t="n">
        <f aca="false">(S114-1)/(Q114-1)</f>
        <v>-0.395613327417858</v>
      </c>
      <c r="AJ114" s="0" t="n">
        <f aca="false">(T114-1)/(Q114-1)</f>
        <v>0.955642840848056</v>
      </c>
      <c r="AK114" s="0" t="n">
        <f aca="false">AH114*N114</f>
        <v>-2.51160690808483</v>
      </c>
      <c r="AL114" s="0" t="n">
        <f aca="false">AI114*O114</f>
        <v>-11.4704725244163</v>
      </c>
      <c r="AM114" s="0" t="n">
        <f aca="false">AJ114*P114</f>
        <v>8.95886561633149</v>
      </c>
      <c r="AN114" s="0" t="n">
        <f aca="false">N114-AK114</f>
        <v>40.8804585440465</v>
      </c>
      <c r="AO114" s="0" t="n">
        <f aca="false">O114-AL114</f>
        <v>40.4646234527567</v>
      </c>
      <c r="AP114" s="0" t="n">
        <f aca="false">P114-AM114</f>
        <v>0.415835091289795</v>
      </c>
      <c r="AQ114" s="0" t="n">
        <f aca="false">AN114/I114</f>
        <v>8.17609170880931</v>
      </c>
      <c r="AR114" s="0" t="n">
        <f aca="false">AO114/I114</f>
        <v>8.09292469055135</v>
      </c>
      <c r="AS114" s="0" t="n">
        <f aca="false">AP114/I114</f>
        <v>0.083167018257959</v>
      </c>
      <c r="AT114" s="0" t="n">
        <f aca="false">(B114*64)/(C114-D114)</f>
        <v>0.551697435537163</v>
      </c>
    </row>
    <row r="115" customFormat="false" ht="12.8" hidden="false" customHeight="false" outlineLevel="0" collapsed="false">
      <c r="B115" s="0" t="n">
        <v>74167164</v>
      </c>
      <c r="C115" s="0" t="n">
        <v>14713050009</v>
      </c>
      <c r="D115" s="0" t="n">
        <v>8102528486</v>
      </c>
      <c r="E115" s="0" t="n">
        <v>786903117</v>
      </c>
      <c r="F115" s="0" t="n">
        <v>39859069824</v>
      </c>
      <c r="G115" s="0" t="n">
        <v>30471862792</v>
      </c>
      <c r="H115" s="0" t="n">
        <v>995353</v>
      </c>
      <c r="I115" s="0" t="n">
        <v>6</v>
      </c>
      <c r="J115" s="0" t="n">
        <f aca="false">H115/1000000</f>
        <v>0.995353</v>
      </c>
      <c r="K115" s="0" t="n">
        <f aca="false">F115/1000000000</f>
        <v>39.859069824</v>
      </c>
      <c r="L115" s="0" t="n">
        <f aca="false">G115/1000000000</f>
        <v>30.471862792</v>
      </c>
      <c r="M115" s="0" t="n">
        <f aca="false">K115-L115</f>
        <v>9.387207032</v>
      </c>
      <c r="N115" s="0" t="n">
        <f aca="false">K115/$J115</f>
        <v>40.0451596810378</v>
      </c>
      <c r="O115" s="0" t="n">
        <f aca="false">L115/$J115</f>
        <v>30.6141266384891</v>
      </c>
      <c r="P115" s="0" t="n">
        <f aca="false">M115/$J115</f>
        <v>9.43103304254873</v>
      </c>
      <c r="Q115" s="0" t="n">
        <f aca="false">J$110/J115</f>
        <v>1.854299931783</v>
      </c>
      <c r="R115" s="0" t="n">
        <f aca="false">K$110/K115</f>
        <v>0.924802197687131</v>
      </c>
      <c r="S115" s="0" t="n">
        <f aca="false">L$110/L115</f>
        <v>0.653206503352518</v>
      </c>
      <c r="T115" s="0" t="n">
        <f aca="false">M$110/M115</f>
        <v>1.80643042900771</v>
      </c>
      <c r="AH115" s="0" t="n">
        <f aca="false">(R115-1)/(Q115-1)</f>
        <v>-0.0880227183864162</v>
      </c>
      <c r="AI115" s="0" t="n">
        <f aca="false">(S115-1)/(Q115-1)</f>
        <v>-0.405938808778429</v>
      </c>
      <c r="AJ115" s="0" t="n">
        <f aca="false">(T115-1)/(Q115-1)</f>
        <v>0.943966397521099</v>
      </c>
      <c r="AK115" s="0" t="n">
        <f aca="false">AH115*N115</f>
        <v>-3.52488381334306</v>
      </c>
      <c r="AL115" s="0" t="n">
        <f aca="false">AI115*O115</f>
        <v>-12.4274620994202</v>
      </c>
      <c r="AM115" s="0" t="n">
        <f aca="false">AJ115*P115</f>
        <v>8.90257828607717</v>
      </c>
      <c r="AN115" s="0" t="n">
        <f aca="false">N115-AK115</f>
        <v>43.5700434943808</v>
      </c>
      <c r="AO115" s="0" t="n">
        <f aca="false">O115-AL115</f>
        <v>43.0415887379093</v>
      </c>
      <c r="AP115" s="0" t="n">
        <f aca="false">P115-AM115</f>
        <v>0.528454756471559</v>
      </c>
      <c r="AQ115" s="0" t="n">
        <f aca="false">AN115/I115</f>
        <v>7.26167391573014</v>
      </c>
      <c r="AR115" s="0" t="n">
        <f aca="false">AO115/I115</f>
        <v>7.17359812298488</v>
      </c>
      <c r="AS115" s="0" t="n">
        <f aca="false">AP115/I115</f>
        <v>0.0880757927452598</v>
      </c>
      <c r="AT115" s="0" t="n">
        <f aca="false">(B115*64)/(C115-D115)</f>
        <v>0.718052044681316</v>
      </c>
    </row>
    <row r="116" customFormat="false" ht="12.8" hidden="false" customHeight="false" outlineLevel="0" collapsed="false">
      <c r="B116" s="0" t="n">
        <v>89029433</v>
      </c>
      <c r="C116" s="0" t="n">
        <v>14735413842</v>
      </c>
      <c r="D116" s="0" t="n">
        <v>8105923431</v>
      </c>
      <c r="E116" s="0" t="n">
        <v>793295154</v>
      </c>
      <c r="F116" s="0" t="n">
        <v>41856689453</v>
      </c>
      <c r="G116" s="0" t="n">
        <v>32219665527</v>
      </c>
      <c r="H116" s="0" t="n">
        <v>1018184</v>
      </c>
      <c r="I116" s="0" t="n">
        <v>7</v>
      </c>
      <c r="J116" s="0" t="n">
        <f aca="false">H116/1000000</f>
        <v>1.018184</v>
      </c>
      <c r="K116" s="0" t="n">
        <f aca="false">F116/1000000000</f>
        <v>41.856689453</v>
      </c>
      <c r="L116" s="0" t="n">
        <f aca="false">G116/1000000000</f>
        <v>32.219665527</v>
      </c>
      <c r="M116" s="0" t="n">
        <f aca="false">K116-L116</f>
        <v>9.63702392600001</v>
      </c>
      <c r="N116" s="0" t="n">
        <f aca="false">K116/$J116</f>
        <v>41.1091604788525</v>
      </c>
      <c r="O116" s="0" t="n">
        <f aca="false">L116/$J116</f>
        <v>31.6442465477753</v>
      </c>
      <c r="P116" s="0" t="n">
        <f aca="false">M116/$J116</f>
        <v>9.4649139310773</v>
      </c>
      <c r="Q116" s="0" t="n">
        <f aca="false">J$110/J116</f>
        <v>1.81272049059895</v>
      </c>
      <c r="R116" s="0" t="n">
        <f aca="false">K$110/K116</f>
        <v>0.880665811193484</v>
      </c>
      <c r="S116" s="0" t="n">
        <f aca="false">L$110/L116</f>
        <v>0.617772364158161</v>
      </c>
      <c r="T116" s="0" t="n">
        <f aca="false">M$110/M116</f>
        <v>1.75960302228267</v>
      </c>
      <c r="AH116" s="0" t="n">
        <f aca="false">(R116-1)/(Q116-1)</f>
        <v>-0.146833001243232</v>
      </c>
      <c r="AI116" s="0" t="n">
        <f aca="false">(S116-1)/(Q116-1)</f>
        <v>-0.470306384868123</v>
      </c>
      <c r="AJ116" s="0" t="n">
        <f aca="false">(T116-1)/(Q116-1)</f>
        <v>0.934642390673411</v>
      </c>
      <c r="AK116" s="0" t="n">
        <f aca="false">AH116*N116</f>
        <v>-6.03618141169959</v>
      </c>
      <c r="AL116" s="0" t="n">
        <f aca="false">AI116*O116</f>
        <v>-14.8824911957598</v>
      </c>
      <c r="AM116" s="0" t="n">
        <f aca="false">AJ116*P116</f>
        <v>8.84630978406016</v>
      </c>
      <c r="AN116" s="0" t="n">
        <f aca="false">N116-AK116</f>
        <v>47.1453418905521</v>
      </c>
      <c r="AO116" s="0" t="n">
        <f aca="false">O116-AL116</f>
        <v>46.526737743535</v>
      </c>
      <c r="AP116" s="0" t="n">
        <f aca="false">P116-AM116</f>
        <v>0.618604147017138</v>
      </c>
      <c r="AQ116" s="0" t="n">
        <f aca="false">AN116/I116</f>
        <v>6.73504884150745</v>
      </c>
      <c r="AR116" s="0" t="n">
        <f aca="false">AO116/I116</f>
        <v>6.646676820505</v>
      </c>
      <c r="AS116" s="0" t="n">
        <f aca="false">AP116/I116</f>
        <v>0.0883720210024482</v>
      </c>
      <c r="AT116" s="0" t="n">
        <f aca="false">(B116*64)/(C116-D116)</f>
        <v>0.859475368204134</v>
      </c>
    </row>
    <row r="117" customFormat="false" ht="12.8" hidden="false" customHeight="false" outlineLevel="0" collapsed="false">
      <c r="B117" s="0" t="n">
        <v>93597718</v>
      </c>
      <c r="C117" s="0" t="n">
        <v>14606826313</v>
      </c>
      <c r="D117" s="0" t="n">
        <v>8086124793</v>
      </c>
      <c r="E117" s="0" t="n">
        <v>756739158</v>
      </c>
      <c r="F117" s="0" t="n">
        <v>42246215820</v>
      </c>
      <c r="G117" s="0" t="n">
        <v>32695007324</v>
      </c>
      <c r="H117" s="0" t="n">
        <v>1007915</v>
      </c>
      <c r="I117" s="0" t="n">
        <v>8</v>
      </c>
      <c r="J117" s="0" t="n">
        <f aca="false">H117/1000000</f>
        <v>1.007915</v>
      </c>
      <c r="K117" s="0" t="n">
        <f aca="false">F117/1000000000</f>
        <v>42.24621582</v>
      </c>
      <c r="L117" s="0" t="n">
        <f aca="false">G117/1000000000</f>
        <v>32.695007324</v>
      </c>
      <c r="M117" s="0" t="n">
        <f aca="false">K117-L117</f>
        <v>9.551208496</v>
      </c>
      <c r="N117" s="0" t="n">
        <f aca="false">K117/$J117</f>
        <v>41.9144628465694</v>
      </c>
      <c r="O117" s="0" t="n">
        <f aca="false">L117/$J117</f>
        <v>32.4382585079099</v>
      </c>
      <c r="P117" s="0" t="n">
        <f aca="false">M117/$J117</f>
        <v>9.47620433865951</v>
      </c>
      <c r="Q117" s="0" t="n">
        <f aca="false">J$110/J117</f>
        <v>1.83118913797294</v>
      </c>
      <c r="R117" s="0" t="n">
        <f aca="false">K$110/K117</f>
        <v>0.872545733517488</v>
      </c>
      <c r="S117" s="0" t="n">
        <f aca="false">L$110/L117</f>
        <v>0.608790777984901</v>
      </c>
      <c r="T117" s="0" t="n">
        <f aca="false">M$110/M117</f>
        <v>1.77541265412661</v>
      </c>
      <c r="AH117" s="0" t="n">
        <f aca="false">(R117-1)/(Q117-1)</f>
        <v>-0.153339668024705</v>
      </c>
      <c r="AI117" s="0" t="n">
        <f aca="false">(S117-1)/(Q117-1)</f>
        <v>-0.470662096197692</v>
      </c>
      <c r="AJ117" s="0" t="n">
        <f aca="false">(T117-1)/(Q117-1)</f>
        <v>0.932895557342872</v>
      </c>
      <c r="AK117" s="0" t="n">
        <f aca="false">AH117*N117</f>
        <v>-6.4271498183268</v>
      </c>
      <c r="AL117" s="0" t="n">
        <f aca="false">AI117*O117</f>
        <v>-15.2674587463355</v>
      </c>
      <c r="AM117" s="0" t="n">
        <f aca="false">AJ117*P117</f>
        <v>8.84030892800871</v>
      </c>
      <c r="AN117" s="0" t="n">
        <f aca="false">N117-AK117</f>
        <v>48.3416126648962</v>
      </c>
      <c r="AO117" s="0" t="n">
        <f aca="false">O117-AL117</f>
        <v>47.7057172542454</v>
      </c>
      <c r="AP117" s="0" t="n">
        <f aca="false">P117-AM117</f>
        <v>0.635895410650804</v>
      </c>
      <c r="AQ117" s="0" t="n">
        <f aca="false">AN117/I117</f>
        <v>6.04270158311203</v>
      </c>
      <c r="AR117" s="0" t="n">
        <f aca="false">AO117/I117</f>
        <v>5.96321465678068</v>
      </c>
      <c r="AS117" s="0" t="n">
        <f aca="false">AP117/I117</f>
        <v>0.0794869263313505</v>
      </c>
      <c r="AT117" s="0" t="n">
        <f aca="false">(B117*64)/(C117-D117)</f>
        <v>0.918651763713914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6</v>
      </c>
      <c r="H118" s="0" t="s">
        <v>7</v>
      </c>
      <c r="I118" s="0" t="s">
        <v>8</v>
      </c>
      <c r="J118" s="0" t="s">
        <v>9</v>
      </c>
      <c r="K118" s="0" t="s">
        <v>10</v>
      </c>
      <c r="L118" s="0" t="s">
        <v>11</v>
      </c>
      <c r="M118" s="0" t="s">
        <v>12</v>
      </c>
      <c r="N118" s="0" t="s">
        <v>13</v>
      </c>
      <c r="O118" s="0" t="s">
        <v>14</v>
      </c>
      <c r="P118" s="0" t="s">
        <v>15</v>
      </c>
      <c r="Q118" s="0" t="s">
        <v>16</v>
      </c>
      <c r="R118" s="0" t="s">
        <v>17</v>
      </c>
      <c r="S118" s="0" t="s">
        <v>18</v>
      </c>
      <c r="T118" s="0" t="s">
        <v>19</v>
      </c>
      <c r="AH118" s="1" t="s">
        <v>33</v>
      </c>
      <c r="AI118" s="1" t="s">
        <v>34</v>
      </c>
      <c r="AJ118" s="0" t="s">
        <v>35</v>
      </c>
      <c r="AK118" s="0" t="s">
        <v>36</v>
      </c>
      <c r="AL118" s="0" t="s">
        <v>37</v>
      </c>
      <c r="AM118" s="0" t="s">
        <v>38</v>
      </c>
      <c r="AN118" s="0" t="s">
        <v>39</v>
      </c>
      <c r="AO118" s="0" t="s">
        <v>40</v>
      </c>
      <c r="AP118" s="0" t="s">
        <v>41</v>
      </c>
      <c r="AQ118" s="0" t="s">
        <v>42</v>
      </c>
      <c r="AR118" s="0" t="s">
        <v>43</v>
      </c>
      <c r="AS118" s="0" t="s">
        <v>44</v>
      </c>
      <c r="AT118" s="0" t="s">
        <v>45</v>
      </c>
    </row>
    <row r="119" customFormat="false" ht="12.8" hidden="false" customHeight="false" outlineLevel="0" collapsed="false">
      <c r="A119" s="0" t="s">
        <v>59</v>
      </c>
      <c r="B119" s="0" t="n">
        <v>201508788</v>
      </c>
      <c r="C119" s="0" t="n">
        <v>199296098642</v>
      </c>
      <c r="D119" s="0" t="n">
        <v>86876098045</v>
      </c>
      <c r="E119" s="0" t="n">
        <v>5342883854</v>
      </c>
      <c r="F119" s="0" t="n">
        <v>563647277832</v>
      </c>
      <c r="G119" s="0" t="n">
        <v>309005920410</v>
      </c>
      <c r="H119" s="0" t="n">
        <v>28722398</v>
      </c>
      <c r="I119" s="0" t="n">
        <v>1</v>
      </c>
      <c r="J119" s="0" t="n">
        <f aca="false">H119/1000000</f>
        <v>28.722398</v>
      </c>
      <c r="K119" s="0" t="n">
        <f aca="false">F119/1000000000</f>
        <v>563.647277832</v>
      </c>
      <c r="L119" s="0" t="n">
        <f aca="false">G119/1000000000</f>
        <v>309.00592041</v>
      </c>
      <c r="M119" s="0" t="n">
        <f aca="false">K119-L119</f>
        <v>254.641357422</v>
      </c>
      <c r="N119" s="0" t="n">
        <f aca="false">K119/$J119</f>
        <v>19.6239630768991</v>
      </c>
      <c r="O119" s="0" t="n">
        <f aca="false">L119/$J119</f>
        <v>10.758360789026</v>
      </c>
      <c r="P119" s="0" t="n">
        <f aca="false">M119/$J119</f>
        <v>8.86560228787304</v>
      </c>
      <c r="Q119" s="0" t="n">
        <f aca="false">J$119/J119</f>
        <v>1</v>
      </c>
      <c r="R119" s="0" t="n">
        <f aca="false">K$119/K119</f>
        <v>1</v>
      </c>
      <c r="S119" s="0" t="n">
        <f aca="false">L$119/L119</f>
        <v>1</v>
      </c>
      <c r="T119" s="0" t="n">
        <f aca="false">M$119/M119</f>
        <v>1</v>
      </c>
      <c r="AH119" s="0" t="e">
        <f aca="false">(R119-1)/(Q119-1)</f>
        <v>#DIV/0!</v>
      </c>
      <c r="AI119" s="0" t="e">
        <f aca="false">(S119-1)/(Q119-1)</f>
        <v>#DIV/0!</v>
      </c>
      <c r="AJ119" s="0" t="e">
        <f aca="false">(T119-1)/(Q119-1)</f>
        <v>#DIV/0!</v>
      </c>
      <c r="AK119" s="0" t="e">
        <f aca="false">AH119*N119</f>
        <v>#DIV/0!</v>
      </c>
      <c r="AL119" s="0" t="e">
        <f aca="false">AI119*O119</f>
        <v>#DIV/0!</v>
      </c>
      <c r="AM119" s="0" t="e">
        <f aca="false">AJ119*P119</f>
        <v>#DIV/0!</v>
      </c>
      <c r="AN119" s="0" t="e">
        <f aca="false">N119-AK119</f>
        <v>#DIV/0!</v>
      </c>
      <c r="AO119" s="0" t="e">
        <f aca="false">O119-AL119</f>
        <v>#DIV/0!</v>
      </c>
      <c r="AP119" s="0" t="e">
        <f aca="false">P119-AM119</f>
        <v>#DIV/0!</v>
      </c>
      <c r="AQ119" s="0" t="e">
        <f aca="false">AN119/I119</f>
        <v>#DIV/0!</v>
      </c>
      <c r="AR119" s="0" t="e">
        <f aca="false">AO119/I119</f>
        <v>#DIV/0!</v>
      </c>
      <c r="AS119" s="0" t="e">
        <f aca="false">AP119/I119</f>
        <v>#DIV/0!</v>
      </c>
      <c r="AT119" s="0" t="n">
        <f aca="false">(B119*64)/(C119-D119)</f>
        <v>0.114717686919708</v>
      </c>
    </row>
    <row r="120" customFormat="false" ht="12.8" hidden="false" customHeight="false" outlineLevel="0" collapsed="false">
      <c r="B120" s="0" t="n">
        <v>333397551</v>
      </c>
      <c r="C120" s="0" t="n">
        <v>198221698926</v>
      </c>
      <c r="D120" s="0" t="n">
        <v>86203955675</v>
      </c>
      <c r="E120" s="0" t="n">
        <v>5107446779</v>
      </c>
      <c r="F120" s="0" t="n">
        <v>470947937011</v>
      </c>
      <c r="G120" s="0" t="n">
        <v>322029357910</v>
      </c>
      <c r="H120" s="0" t="n">
        <v>16467548</v>
      </c>
      <c r="I120" s="0" t="n">
        <v>2</v>
      </c>
      <c r="J120" s="0" t="n">
        <f aca="false">H120/1000000</f>
        <v>16.467548</v>
      </c>
      <c r="K120" s="0" t="n">
        <f aca="false">F120/1000000000</f>
        <v>470.947937011</v>
      </c>
      <c r="L120" s="0" t="n">
        <f aca="false">G120/1000000000</f>
        <v>322.02935791</v>
      </c>
      <c r="M120" s="0" t="n">
        <f aca="false">K120-L120</f>
        <v>148.918579101</v>
      </c>
      <c r="N120" s="0" t="n">
        <f aca="false">K120/$J120</f>
        <v>28.5985464873702</v>
      </c>
      <c r="O120" s="0" t="n">
        <f aca="false">L120/$J120</f>
        <v>19.5553920905529</v>
      </c>
      <c r="P120" s="0" t="n">
        <f aca="false">M120/$J120</f>
        <v>9.04315439681731</v>
      </c>
      <c r="Q120" s="0" t="n">
        <f aca="false">J$119/J120</f>
        <v>1.74418182962029</v>
      </c>
      <c r="R120" s="0" t="n">
        <f aca="false">K$119/K120</f>
        <v>1.19683564474099</v>
      </c>
      <c r="S120" s="0" t="n">
        <f aca="false">L$119/L120</f>
        <v>0.959558229148661</v>
      </c>
      <c r="T120" s="0" t="n">
        <f aca="false">M$119/M120</f>
        <v>1.70993679203249</v>
      </c>
      <c r="AH120" s="0" t="n">
        <f aca="false">(R120-1)/(Q120-1)</f>
        <v>0.264499396392712</v>
      </c>
      <c r="AI120" s="0" t="n">
        <f aca="false">(S120-1)/(Q120-1)</f>
        <v>-0.054343937518568</v>
      </c>
      <c r="AJ120" s="0" t="n">
        <f aca="false">(T120-1)/(Q120-1)</f>
        <v>0.953982969988289</v>
      </c>
      <c r="AK120" s="0" t="n">
        <f aca="false">AH120*N120</f>
        <v>7.56429828361832</v>
      </c>
      <c r="AL120" s="0" t="n">
        <f aca="false">AI120*O120</f>
        <v>-1.0627170059201</v>
      </c>
      <c r="AM120" s="0" t="n">
        <f aca="false">AJ120*P120</f>
        <v>8.62701528953843</v>
      </c>
      <c r="AN120" s="0" t="n">
        <f aca="false">N120-AK120</f>
        <v>21.0342482037519</v>
      </c>
      <c r="AO120" s="0" t="n">
        <f aca="false">O120-AL120</f>
        <v>20.618109096473</v>
      </c>
      <c r="AP120" s="0" t="n">
        <f aca="false">P120-AM120</f>
        <v>0.41613910727888</v>
      </c>
      <c r="AQ120" s="0" t="n">
        <f aca="false">AN120/I120</f>
        <v>10.5171241018759</v>
      </c>
      <c r="AR120" s="0" t="n">
        <f aca="false">AO120/I120</f>
        <v>10.3090545482365</v>
      </c>
      <c r="AS120" s="0" t="n">
        <f aca="false">AP120/I120</f>
        <v>0.20806955363944</v>
      </c>
      <c r="AT120" s="0" t="n">
        <f aca="false">(B120*64)/(C120-D120)</f>
        <v>0.190482709655995</v>
      </c>
    </row>
    <row r="121" customFormat="false" ht="12.8" hidden="false" customHeight="false" outlineLevel="0" collapsed="false">
      <c r="B121" s="0" t="n">
        <v>481646753</v>
      </c>
      <c r="C121" s="0" t="n">
        <v>199367822721</v>
      </c>
      <c r="D121" s="0" t="n">
        <v>86237564269</v>
      </c>
      <c r="E121" s="0" t="n">
        <v>5452068623</v>
      </c>
      <c r="F121" s="0" t="n">
        <v>478584594726</v>
      </c>
      <c r="G121" s="0" t="n">
        <v>357005065917</v>
      </c>
      <c r="H121" s="0" t="n">
        <v>13303179</v>
      </c>
      <c r="I121" s="0" t="n">
        <v>3</v>
      </c>
      <c r="J121" s="0" t="n">
        <f aca="false">H121/1000000</f>
        <v>13.303179</v>
      </c>
      <c r="K121" s="0" t="n">
        <f aca="false">F121/1000000000</f>
        <v>478.584594726</v>
      </c>
      <c r="L121" s="0" t="n">
        <f aca="false">G121/1000000000</f>
        <v>357.005065917</v>
      </c>
      <c r="M121" s="0" t="n">
        <f aca="false">K121-L121</f>
        <v>121.579528809</v>
      </c>
      <c r="N121" s="0" t="n">
        <f aca="false">K121/$J121</f>
        <v>35.9752052292163</v>
      </c>
      <c r="O121" s="0" t="n">
        <f aca="false">L121/$J121</f>
        <v>26.8360717327039</v>
      </c>
      <c r="P121" s="0" t="n">
        <f aca="false">M121/$J121</f>
        <v>9.13913349651237</v>
      </c>
      <c r="Q121" s="0" t="n">
        <f aca="false">J$119/J121</f>
        <v>2.1590627322988</v>
      </c>
      <c r="R121" s="0" t="n">
        <f aca="false">K$119/K121</f>
        <v>1.17773803010667</v>
      </c>
      <c r="S121" s="0" t="n">
        <f aca="false">L$119/L121</f>
        <v>0.865550519896098</v>
      </c>
      <c r="T121" s="0" t="n">
        <f aca="false">M$119/M121</f>
        <v>2.09444270689713</v>
      </c>
      <c r="AH121" s="0" t="n">
        <f aca="false">(R121-1)/(Q121-1)</f>
        <v>0.1533463419656</v>
      </c>
      <c r="AI121" s="0" t="n">
        <f aca="false">(S121-1)/(Q121-1)</f>
        <v>-0.115998449745033</v>
      </c>
      <c r="AJ121" s="0" t="n">
        <f aca="false">(T121-1)/(Q121-1)</f>
        <v>0.944248034553314</v>
      </c>
      <c r="AK121" s="0" t="n">
        <f aca="false">AH121*N121</f>
        <v>5.51666612336202</v>
      </c>
      <c r="AL121" s="0" t="n">
        <f aca="false">AI121*O121</f>
        <v>-3.11294271824014</v>
      </c>
      <c r="AM121" s="0" t="n">
        <f aca="false">AJ121*P121</f>
        <v>8.62960884160217</v>
      </c>
      <c r="AN121" s="0" t="n">
        <f aca="false">N121-AK121</f>
        <v>30.4585391058542</v>
      </c>
      <c r="AO121" s="0" t="n">
        <f aca="false">O121-AL121</f>
        <v>29.949014450944</v>
      </c>
      <c r="AP121" s="0" t="n">
        <f aca="false">P121-AM121</f>
        <v>0.509524654910207</v>
      </c>
      <c r="AQ121" s="0" t="n">
        <f aca="false">AN121/I121</f>
        <v>10.1528463686181</v>
      </c>
      <c r="AR121" s="0" t="n">
        <f aca="false">AO121/I121</f>
        <v>9.98300481698134</v>
      </c>
      <c r="AS121" s="0" t="n">
        <f aca="false">AP121/I121</f>
        <v>0.169841551636736</v>
      </c>
      <c r="AT121" s="0" t="n">
        <f aca="false">(B121*64)/(C121-D121)</f>
        <v>0.272476989037189</v>
      </c>
    </row>
    <row r="122" customFormat="false" ht="12.8" hidden="false" customHeight="false" outlineLevel="0" collapsed="false">
      <c r="B122" s="0" t="n">
        <v>609094557</v>
      </c>
      <c r="C122" s="0" t="n">
        <v>199345390581</v>
      </c>
      <c r="D122" s="0" t="n">
        <v>86091674206</v>
      </c>
      <c r="E122" s="0" t="n">
        <v>5465886606</v>
      </c>
      <c r="F122" s="0" t="n">
        <v>504936523437</v>
      </c>
      <c r="G122" s="0" t="n">
        <v>394767822265</v>
      </c>
      <c r="H122" s="0" t="n">
        <v>11980569</v>
      </c>
      <c r="I122" s="0" t="n">
        <v>4</v>
      </c>
      <c r="J122" s="0" t="n">
        <f aca="false">H122/1000000</f>
        <v>11.980569</v>
      </c>
      <c r="K122" s="0" t="n">
        <f aca="false">F122/1000000000</f>
        <v>504.936523437</v>
      </c>
      <c r="L122" s="0" t="n">
        <f aca="false">G122/1000000000</f>
        <v>394.767822265</v>
      </c>
      <c r="M122" s="0" t="n">
        <f aca="false">K122-L122</f>
        <v>110.168701172</v>
      </c>
      <c r="N122" s="0" t="n">
        <f aca="false">K122/$J122</f>
        <v>42.1462889982104</v>
      </c>
      <c r="O122" s="0" t="n">
        <f aca="false">L122/$J122</f>
        <v>32.9506739007972</v>
      </c>
      <c r="P122" s="0" t="n">
        <f aca="false">M122/$J122</f>
        <v>9.19561509741315</v>
      </c>
      <c r="Q122" s="0" t="n">
        <f aca="false">J$119/J122</f>
        <v>2.39741518119882</v>
      </c>
      <c r="R122" s="0" t="n">
        <f aca="false">K$119/K122</f>
        <v>1.11627353473139</v>
      </c>
      <c r="S122" s="0" t="n">
        <f aca="false">L$119/L122</f>
        <v>0.782753565468085</v>
      </c>
      <c r="T122" s="0" t="n">
        <f aca="false">M$119/M122</f>
        <v>2.31137659528584</v>
      </c>
      <c r="AH122" s="0" t="n">
        <f aca="false">(R122-1)/(Q122-1)</f>
        <v>0.083206148248398</v>
      </c>
      <c r="AI122" s="0" t="n">
        <f aca="false">(S122-1)/(Q122-1)</f>
        <v>-0.155463055972773</v>
      </c>
      <c r="AJ122" s="0" t="n">
        <f aca="false">(T122-1)/(Q122-1)</f>
        <v>0.938430190919226</v>
      </c>
      <c r="AK122" s="0" t="n">
        <f aca="false">AH122*N122</f>
        <v>3.50683037050492</v>
      </c>
      <c r="AL122" s="0" t="n">
        <f aca="false">AI122*O122</f>
        <v>-5.12261246098022</v>
      </c>
      <c r="AM122" s="0" t="n">
        <f aca="false">AJ122*P122</f>
        <v>8.62944283148514</v>
      </c>
      <c r="AN122" s="0" t="n">
        <f aca="false">N122-AK122</f>
        <v>38.6394586277054</v>
      </c>
      <c r="AO122" s="0" t="n">
        <f aca="false">O122-AL122</f>
        <v>38.0732863617774</v>
      </c>
      <c r="AP122" s="0" t="n">
        <f aca="false">P122-AM122</f>
        <v>0.566172265928014</v>
      </c>
      <c r="AQ122" s="0" t="n">
        <f aca="false">AN122/I122</f>
        <v>9.65986465692636</v>
      </c>
      <c r="AR122" s="0" t="n">
        <f aca="false">AO122/I122</f>
        <v>9.51832159044436</v>
      </c>
      <c r="AS122" s="0" t="n">
        <f aca="false">AP122/I122</f>
        <v>0.141543066482003</v>
      </c>
      <c r="AT122" s="0" t="n">
        <f aca="false">(B122*64)/(C122-D122)</f>
        <v>0.344201081392549</v>
      </c>
    </row>
    <row r="123" customFormat="false" ht="12.8" hidden="false" customHeight="false" outlineLevel="0" collapsed="false">
      <c r="B123" s="0" t="n">
        <v>637486274</v>
      </c>
      <c r="C123" s="0" t="n">
        <v>213027482417</v>
      </c>
      <c r="D123" s="0" t="n">
        <v>88117387073</v>
      </c>
      <c r="E123" s="0" t="n">
        <v>9365036324</v>
      </c>
      <c r="F123" s="0" t="n">
        <v>569968505859</v>
      </c>
      <c r="G123" s="0" t="n">
        <v>443405090332</v>
      </c>
      <c r="H123" s="0" t="n">
        <v>14187621</v>
      </c>
      <c r="I123" s="0" t="n">
        <v>5</v>
      </c>
      <c r="J123" s="0" t="n">
        <f aca="false">H123/1000000</f>
        <v>14.187621</v>
      </c>
      <c r="K123" s="0" t="n">
        <f aca="false">F123/1000000000</f>
        <v>569.968505859</v>
      </c>
      <c r="L123" s="0" t="n">
        <f aca="false">G123/1000000000</f>
        <v>443.405090332</v>
      </c>
      <c r="M123" s="0" t="n">
        <f aca="false">K123-L123</f>
        <v>126.563415527</v>
      </c>
      <c r="N123" s="0" t="n">
        <f aca="false">K123/$J123</f>
        <v>40.1736489760334</v>
      </c>
      <c r="O123" s="0" t="n">
        <f aca="false">L123/$J123</f>
        <v>31.2529556810123</v>
      </c>
      <c r="P123" s="0" t="n">
        <f aca="false">M123/$J123</f>
        <v>8.92069329502106</v>
      </c>
      <c r="Q123" s="0" t="n">
        <f aca="false">J$119/J123</f>
        <v>2.02446893668783</v>
      </c>
      <c r="R123" s="0" t="n">
        <f aca="false">K$119/K123</f>
        <v>0.988909513487112</v>
      </c>
      <c r="S123" s="0" t="n">
        <f aca="false">L$119/L123</f>
        <v>0.696893037873407</v>
      </c>
      <c r="T123" s="0" t="n">
        <f aca="false">M$119/M123</f>
        <v>2.01196654152935</v>
      </c>
      <c r="AH123" s="0" t="n">
        <f aca="false">(R123-1)/(Q123-1)</f>
        <v>-0.0108255956971656</v>
      </c>
      <c r="AI123" s="0" t="n">
        <f aca="false">(S123-1)/(Q123-1)</f>
        <v>-0.295867401413414</v>
      </c>
      <c r="AJ123" s="0" t="n">
        <f aca="false">(T123-1)/(Q123-1)</f>
        <v>0.987796218400816</v>
      </c>
      <c r="AK123" s="0" t="n">
        <f aca="false">AH123*N123</f>
        <v>-0.43490368149439</v>
      </c>
      <c r="AL123" s="0" t="n">
        <f aca="false">AI123*O123</f>
        <v>-9.24673078382971</v>
      </c>
      <c r="AM123" s="0" t="n">
        <f aca="false">AJ123*P123</f>
        <v>8.81182710233532</v>
      </c>
      <c r="AN123" s="0" t="n">
        <f aca="false">N123-AK123</f>
        <v>40.6085526575278</v>
      </c>
      <c r="AO123" s="0" t="n">
        <f aca="false">O123-AL123</f>
        <v>40.499686464842</v>
      </c>
      <c r="AP123" s="0" t="n">
        <f aca="false">P123-AM123</f>
        <v>0.10886619268574</v>
      </c>
      <c r="AQ123" s="0" t="n">
        <f aca="false">AN123/I123</f>
        <v>8.12171053150556</v>
      </c>
      <c r="AR123" s="0" t="n">
        <f aca="false">AO123/I123</f>
        <v>8.09993729296841</v>
      </c>
      <c r="AS123" s="0" t="n">
        <f aca="false">AP123/I123</f>
        <v>0.021773238537148</v>
      </c>
      <c r="AT123" s="0" t="n">
        <f aca="false">(B123*64)/(C123-D123)</f>
        <v>0.32662789523649</v>
      </c>
    </row>
    <row r="124" customFormat="false" ht="12.8" hidden="false" customHeight="false" outlineLevel="0" collapsed="false">
      <c r="B124" s="0" t="n">
        <v>759597043</v>
      </c>
      <c r="C124" s="0" t="n">
        <v>209656897225</v>
      </c>
      <c r="D124" s="0" t="n">
        <v>87596884595</v>
      </c>
      <c r="E124" s="0" t="n">
        <v>8407273817</v>
      </c>
      <c r="F124" s="0" t="n">
        <v>551593505859</v>
      </c>
      <c r="G124" s="0" t="n">
        <v>431627807617</v>
      </c>
      <c r="H124" s="0" t="n">
        <v>13276767</v>
      </c>
      <c r="I124" s="0" t="n">
        <v>6</v>
      </c>
      <c r="J124" s="0" t="n">
        <f aca="false">H124/1000000</f>
        <v>13.276767</v>
      </c>
      <c r="K124" s="0" t="n">
        <f aca="false">F124/1000000000</f>
        <v>551.593505859</v>
      </c>
      <c r="L124" s="0" t="n">
        <f aca="false">G124/1000000000</f>
        <v>431.627807617</v>
      </c>
      <c r="M124" s="0" t="n">
        <f aca="false">K124-L124</f>
        <v>119.965698242</v>
      </c>
      <c r="N124" s="0" t="n">
        <f aca="false">K124/$J124</f>
        <v>41.5457698292815</v>
      </c>
      <c r="O124" s="0" t="n">
        <f aca="false">L124/$J124</f>
        <v>32.5100084694565</v>
      </c>
      <c r="P124" s="0" t="n">
        <f aca="false">M124/$J124</f>
        <v>9.03576135982502</v>
      </c>
      <c r="Q124" s="0" t="n">
        <f aca="false">J$119/J124</f>
        <v>2.16335784155887</v>
      </c>
      <c r="R124" s="0" t="n">
        <f aca="false">K$119/K124</f>
        <v>1.02185263576341</v>
      </c>
      <c r="S124" s="0" t="n">
        <f aca="false">L$119/L124</f>
        <v>0.715908277819285</v>
      </c>
      <c r="T124" s="0" t="n">
        <f aca="false">M$119/M124</f>
        <v>2.12261805794125</v>
      </c>
      <c r="AH124" s="0" t="n">
        <f aca="false">(R124-1)/(Q124-1)</f>
        <v>0.0187841049269327</v>
      </c>
      <c r="AI124" s="0" t="n">
        <f aca="false">(S124-1)/(Q124-1)</f>
        <v>-0.244199774164104</v>
      </c>
      <c r="AJ124" s="0" t="n">
        <f aca="false">(T124-1)/(Q124-1)</f>
        <v>0.964980866452039</v>
      </c>
      <c r="AK124" s="0" t="n">
        <f aca="false">AH124*N124</f>
        <v>0.780400099743417</v>
      </c>
      <c r="AL124" s="0" t="n">
        <f aca="false">AI124*O124</f>
        <v>-7.93893672631439</v>
      </c>
      <c r="AM124" s="0" t="n">
        <f aca="false">AJ124*P124</f>
        <v>8.7193368260578</v>
      </c>
      <c r="AN124" s="0" t="n">
        <f aca="false">N124-AK124</f>
        <v>40.7653697295381</v>
      </c>
      <c r="AO124" s="0" t="n">
        <f aca="false">O124-AL124</f>
        <v>40.4489451957709</v>
      </c>
      <c r="AP124" s="0" t="n">
        <f aca="false">P124-AM124</f>
        <v>0.31642453376722</v>
      </c>
      <c r="AQ124" s="0" t="n">
        <f aca="false">AN124/I124</f>
        <v>6.79422828825634</v>
      </c>
      <c r="AR124" s="0" t="n">
        <f aca="false">AO124/I124</f>
        <v>6.74149086596181</v>
      </c>
      <c r="AS124" s="0" t="n">
        <f aca="false">AP124/I124</f>
        <v>0.0527374222945367</v>
      </c>
      <c r="AT124" s="0" t="n">
        <f aca="false">(B124*64)/(C124-D124)</f>
        <v>0.398281220069705</v>
      </c>
    </row>
    <row r="125" customFormat="false" ht="12.8" hidden="false" customHeight="false" outlineLevel="0" collapsed="false">
      <c r="B125" s="0" t="n">
        <v>900751772</v>
      </c>
      <c r="C125" s="0" t="n">
        <v>209612889667</v>
      </c>
      <c r="D125" s="0" t="n">
        <v>87558918639</v>
      </c>
      <c r="E125" s="0" t="n">
        <v>8398894367</v>
      </c>
      <c r="F125" s="0" t="n">
        <v>557578735351</v>
      </c>
      <c r="G125" s="0" t="n">
        <v>436936340332</v>
      </c>
      <c r="H125" s="0" t="n">
        <v>13178585</v>
      </c>
      <c r="I125" s="0" t="n">
        <v>7</v>
      </c>
      <c r="J125" s="0" t="n">
        <f aca="false">H125/1000000</f>
        <v>13.178585</v>
      </c>
      <c r="K125" s="0" t="n">
        <f aca="false">F125/1000000000</f>
        <v>557.578735351</v>
      </c>
      <c r="L125" s="0" t="n">
        <f aca="false">G125/1000000000</f>
        <v>436.936340332</v>
      </c>
      <c r="M125" s="0" t="n">
        <f aca="false">K125-L125</f>
        <v>120.642395019</v>
      </c>
      <c r="N125" s="0" t="n">
        <f aca="false">K125/$J125</f>
        <v>42.3094539626978</v>
      </c>
      <c r="O125" s="0" t="n">
        <f aca="false">L125/$J125</f>
        <v>33.1550269116146</v>
      </c>
      <c r="P125" s="0" t="n">
        <f aca="false">M125/$J125</f>
        <v>9.15442705108325</v>
      </c>
      <c r="Q125" s="0" t="n">
        <f aca="false">J$119/J125</f>
        <v>2.17947511056764</v>
      </c>
      <c r="R125" s="0" t="n">
        <f aca="false">K$119/K125</f>
        <v>1.0108837408894</v>
      </c>
      <c r="S125" s="0" t="n">
        <f aca="false">L$119/L125</f>
        <v>0.707210391736256</v>
      </c>
      <c r="T125" s="0" t="n">
        <f aca="false">M$119/M125</f>
        <v>2.11071205426497</v>
      </c>
      <c r="AH125" s="0" t="n">
        <f aca="false">(R125-1)/(Q125-1)</f>
        <v>0.00922761386983635</v>
      </c>
      <c r="AI125" s="0" t="n">
        <f aca="false">(S125-1)/(Q125-1)</f>
        <v>-0.248237207924494</v>
      </c>
      <c r="AJ125" s="0" t="n">
        <f aca="false">(T125-1)/(Q125-1)</f>
        <v>0.941700290505012</v>
      </c>
      <c r="AK125" s="0" t="n">
        <f aca="false">AH125*N125</f>
        <v>0.390415304211393</v>
      </c>
      <c r="AL125" s="0" t="n">
        <f aca="false">AI125*O125</f>
        <v>-8.23031130920065</v>
      </c>
      <c r="AM125" s="0" t="n">
        <f aca="false">AJ125*P125</f>
        <v>8.62072661341204</v>
      </c>
      <c r="AN125" s="0" t="n">
        <f aca="false">N125-AK125</f>
        <v>41.9190386584864</v>
      </c>
      <c r="AO125" s="0" t="n">
        <f aca="false">O125-AL125</f>
        <v>41.3853382208152</v>
      </c>
      <c r="AP125" s="0" t="n">
        <f aca="false">P125-AM125</f>
        <v>0.533700437671214</v>
      </c>
      <c r="AQ125" s="0" t="n">
        <f aca="false">AN125/I125</f>
        <v>5.98843409406949</v>
      </c>
      <c r="AR125" s="0" t="n">
        <f aca="false">AO125/I125</f>
        <v>5.91219117440217</v>
      </c>
      <c r="AS125" s="0" t="n">
        <f aca="false">AP125/I125</f>
        <v>0.0762429196673164</v>
      </c>
      <c r="AT125" s="0" t="n">
        <f aca="false">(B125*64)/(C125-D125)</f>
        <v>0.472316573745685</v>
      </c>
    </row>
    <row r="126" customFormat="false" ht="12.8" hidden="false" customHeight="false" outlineLevel="0" collapsed="false">
      <c r="B126" s="0" t="n">
        <v>1074804417</v>
      </c>
      <c r="C126" s="0" t="n">
        <v>210127829034</v>
      </c>
      <c r="D126" s="0" t="n">
        <v>87684877943</v>
      </c>
      <c r="E126" s="0" t="n">
        <v>8538280122</v>
      </c>
      <c r="F126" s="0" t="n">
        <v>581092712402</v>
      </c>
      <c r="G126" s="0" t="n">
        <v>455164611816</v>
      </c>
      <c r="H126" s="0" t="n">
        <v>13592863</v>
      </c>
      <c r="I126" s="0" t="n">
        <v>8</v>
      </c>
      <c r="J126" s="0" t="n">
        <f aca="false">H126/1000000</f>
        <v>13.592863</v>
      </c>
      <c r="K126" s="0" t="n">
        <f aca="false">F126/1000000000</f>
        <v>581.092712402</v>
      </c>
      <c r="L126" s="0" t="n">
        <f aca="false">G126/1000000000</f>
        <v>455.164611816</v>
      </c>
      <c r="M126" s="0" t="n">
        <f aca="false">K126-L126</f>
        <v>125.928100586</v>
      </c>
      <c r="N126" s="0" t="n">
        <f aca="false">K126/$J126</f>
        <v>42.7498395593335</v>
      </c>
      <c r="O126" s="0" t="n">
        <f aca="false">L126/$J126</f>
        <v>33.4855586947356</v>
      </c>
      <c r="P126" s="0" t="n">
        <f aca="false">M126/$J126</f>
        <v>9.26428086459784</v>
      </c>
      <c r="Q126" s="0" t="n">
        <f aca="false">J$119/J126</f>
        <v>2.11304991450293</v>
      </c>
      <c r="R126" s="0" t="n">
        <f aca="false">K$119/K126</f>
        <v>0.969978225164987</v>
      </c>
      <c r="S126" s="0" t="n">
        <f aca="false">L$119/L126</f>
        <v>0.678888279950277</v>
      </c>
      <c r="T126" s="0" t="n">
        <f aca="false">M$119/M126</f>
        <v>2.02211703533238</v>
      </c>
      <c r="AH126" s="0" t="n">
        <f aca="false">(R126-1)/(Q126-1)</f>
        <v>-0.0269725323580126</v>
      </c>
      <c r="AI126" s="0" t="n">
        <f aca="false">(S126-1)/(Q126-1)</f>
        <v>-0.288497142729782</v>
      </c>
      <c r="AJ126" s="0" t="n">
        <f aca="false">(T126-1)/(Q126-1)</f>
        <v>0.918302963788325</v>
      </c>
      <c r="AK126" s="0" t="n">
        <f aca="false">AH126*N126</f>
        <v>-1.15307143081397</v>
      </c>
      <c r="AL126" s="0" t="n">
        <f aca="false">AI126*O126</f>
        <v>-9.66048800614163</v>
      </c>
      <c r="AM126" s="0" t="n">
        <f aca="false">AJ126*P126</f>
        <v>8.50741657532767</v>
      </c>
      <c r="AN126" s="0" t="n">
        <f aca="false">N126-AK126</f>
        <v>43.9029109901474</v>
      </c>
      <c r="AO126" s="0" t="n">
        <f aca="false">O126-AL126</f>
        <v>43.1460467008773</v>
      </c>
      <c r="AP126" s="0" t="n">
        <f aca="false">P126-AM126</f>
        <v>0.756864289270174</v>
      </c>
      <c r="AQ126" s="0" t="n">
        <f aca="false">AN126/I126</f>
        <v>5.48786387376843</v>
      </c>
      <c r="AR126" s="0" t="n">
        <f aca="false">AO126/I126</f>
        <v>5.39325583760966</v>
      </c>
      <c r="AS126" s="0" t="n">
        <f aca="false">AP126/I126</f>
        <v>0.0946080361587718</v>
      </c>
      <c r="AT126" s="0" t="n">
        <f aca="false">(B126*64)/(C126-D126)</f>
        <v>0.561792100525876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6</v>
      </c>
      <c r="H127" s="0" t="s">
        <v>7</v>
      </c>
      <c r="I127" s="0" t="s">
        <v>8</v>
      </c>
      <c r="J127" s="0" t="s">
        <v>9</v>
      </c>
      <c r="K127" s="0" t="s">
        <v>10</v>
      </c>
      <c r="L127" s="0" t="s">
        <v>11</v>
      </c>
      <c r="M127" s="0" t="s">
        <v>12</v>
      </c>
      <c r="N127" s="0" t="s">
        <v>13</v>
      </c>
      <c r="O127" s="0" t="s">
        <v>14</v>
      </c>
      <c r="P127" s="0" t="s">
        <v>15</v>
      </c>
      <c r="Q127" s="0" t="s">
        <v>16</v>
      </c>
      <c r="R127" s="0" t="s">
        <v>17</v>
      </c>
      <c r="S127" s="0" t="s">
        <v>18</v>
      </c>
      <c r="T127" s="0" t="s">
        <v>19</v>
      </c>
      <c r="AH127" s="1" t="s">
        <v>33</v>
      </c>
      <c r="AI127" s="1" t="s">
        <v>34</v>
      </c>
      <c r="AJ127" s="0" t="s">
        <v>35</v>
      </c>
      <c r="AK127" s="0" t="s">
        <v>36</v>
      </c>
      <c r="AL127" s="0" t="s">
        <v>37</v>
      </c>
      <c r="AM127" s="0" t="s">
        <v>38</v>
      </c>
      <c r="AN127" s="0" t="s">
        <v>39</v>
      </c>
      <c r="AO127" s="0" t="s">
        <v>40</v>
      </c>
      <c r="AP127" s="0" t="s">
        <v>41</v>
      </c>
      <c r="AQ127" s="0" t="s">
        <v>42</v>
      </c>
      <c r="AR127" s="0" t="s">
        <v>43</v>
      </c>
      <c r="AS127" s="0" t="s">
        <v>44</v>
      </c>
      <c r="AT127" s="0" t="s">
        <v>45</v>
      </c>
    </row>
    <row r="128" customFormat="false" ht="12.8" hidden="false" customHeight="false" outlineLevel="0" collapsed="false">
      <c r="A128" s="0" t="s">
        <v>60</v>
      </c>
      <c r="B128" s="0" t="n">
        <v>155528906</v>
      </c>
      <c r="C128" s="0" t="n">
        <v>160742399533</v>
      </c>
      <c r="D128" s="0" t="n">
        <v>86552409314</v>
      </c>
      <c r="E128" s="0" t="n">
        <v>16511658509</v>
      </c>
      <c r="F128" s="0" t="n">
        <v>551317382812</v>
      </c>
      <c r="G128" s="0" t="n">
        <v>290857788085</v>
      </c>
      <c r="H128" s="0" t="n">
        <v>30305639</v>
      </c>
      <c r="I128" s="0" t="n">
        <v>1</v>
      </c>
      <c r="J128" s="0" t="n">
        <f aca="false">H128/1000000</f>
        <v>30.305639</v>
      </c>
      <c r="K128" s="0" t="n">
        <f aca="false">F128/1000000000</f>
        <v>551.317382812</v>
      </c>
      <c r="L128" s="0" t="n">
        <f aca="false">G128/1000000000</f>
        <v>290.857788085</v>
      </c>
      <c r="M128" s="0" t="n">
        <f aca="false">K128-L128</f>
        <v>260.459594727</v>
      </c>
      <c r="N128" s="0" t="n">
        <f aca="false">K128/$J128</f>
        <v>18.1919075460511</v>
      </c>
      <c r="O128" s="0" t="n">
        <f aca="false">L128/$J128</f>
        <v>9.59748078847636</v>
      </c>
      <c r="P128" s="0" t="n">
        <f aca="false">M128/$J128</f>
        <v>8.59442675757472</v>
      </c>
      <c r="Q128" s="0" t="n">
        <f aca="false">J$128/J128</f>
        <v>1</v>
      </c>
      <c r="R128" s="0" t="n">
        <f aca="false">K$128/K128</f>
        <v>1</v>
      </c>
      <c r="S128" s="0" t="n">
        <f aca="false">L$128/L128</f>
        <v>1</v>
      </c>
      <c r="T128" s="0" t="n">
        <f aca="false">M$128/M128</f>
        <v>1</v>
      </c>
      <c r="AH128" s="0" t="e">
        <f aca="false">(R128-1)/(Q128-1)</f>
        <v>#DIV/0!</v>
      </c>
      <c r="AI128" s="0" t="e">
        <f aca="false">(S128-1)/(Q128-1)</f>
        <v>#DIV/0!</v>
      </c>
      <c r="AJ128" s="0" t="e">
        <f aca="false">(T128-1)/(Q128-1)</f>
        <v>#DIV/0!</v>
      </c>
      <c r="AK128" s="0" t="e">
        <f aca="false">AH128*N128</f>
        <v>#DIV/0!</v>
      </c>
      <c r="AL128" s="0" t="e">
        <f aca="false">AI128*O128</f>
        <v>#DIV/0!</v>
      </c>
      <c r="AM128" s="0" t="e">
        <f aca="false">AJ128*P128</f>
        <v>#DIV/0!</v>
      </c>
      <c r="AN128" s="0" t="e">
        <f aca="false">N128-AK128</f>
        <v>#DIV/0!</v>
      </c>
      <c r="AO128" s="0" t="e">
        <f aca="false">O128-AL128</f>
        <v>#DIV/0!</v>
      </c>
      <c r="AP128" s="0" t="e">
        <f aca="false">P128-AM128</f>
        <v>#DIV/0!</v>
      </c>
      <c r="AQ128" s="0" t="e">
        <f aca="false">AN128/I128</f>
        <v>#DIV/0!</v>
      </c>
      <c r="AR128" s="0" t="e">
        <f aca="false">AO128/I128</f>
        <v>#DIV/0!</v>
      </c>
      <c r="AS128" s="0" t="e">
        <f aca="false">AP128/I128</f>
        <v>#DIV/0!</v>
      </c>
      <c r="AT128" s="0" t="n">
        <f aca="false">(B128*64)/(C128-D128)</f>
        <v>0.134167021111843</v>
      </c>
    </row>
    <row r="129" customFormat="false" ht="12.8" hidden="false" customHeight="false" outlineLevel="0" collapsed="false">
      <c r="B129" s="0" t="n">
        <v>208960607</v>
      </c>
      <c r="C129" s="0" t="n">
        <v>161792764087</v>
      </c>
      <c r="D129" s="0" t="n">
        <v>86181951104</v>
      </c>
      <c r="E129" s="0" t="n">
        <v>16884817944</v>
      </c>
      <c r="F129" s="0" t="n">
        <v>460678649902</v>
      </c>
      <c r="G129" s="0" t="n">
        <v>308156738281</v>
      </c>
      <c r="H129" s="0" t="n">
        <v>17564300</v>
      </c>
      <c r="I129" s="0" t="n">
        <v>2</v>
      </c>
      <c r="J129" s="0" t="n">
        <f aca="false">H129/1000000</f>
        <v>17.5643</v>
      </c>
      <c r="K129" s="0" t="n">
        <f aca="false">F129/1000000000</f>
        <v>460.678649902</v>
      </c>
      <c r="L129" s="0" t="n">
        <f aca="false">G129/1000000000</f>
        <v>308.156738281</v>
      </c>
      <c r="M129" s="0" t="n">
        <f aca="false">K129-L129</f>
        <v>152.521911621</v>
      </c>
      <c r="N129" s="0" t="n">
        <f aca="false">K129/$J129</f>
        <v>26.2281246563769</v>
      </c>
      <c r="O129" s="0" t="n">
        <f aca="false">L129/$J129</f>
        <v>17.5444929932306</v>
      </c>
      <c r="P129" s="0" t="n">
        <f aca="false">M129/$J129</f>
        <v>8.68363166314627</v>
      </c>
      <c r="Q129" s="0" t="n">
        <f aca="false">J$128/J129</f>
        <v>1.72541114647324</v>
      </c>
      <c r="R129" s="0" t="n">
        <f aca="false">K$128/K129</f>
        <v>1.19675045268384</v>
      </c>
      <c r="S129" s="0" t="n">
        <f aca="false">L$128/L129</f>
        <v>0.943863144799301</v>
      </c>
      <c r="T129" s="0" t="n">
        <f aca="false">M$128/M129</f>
        <v>1.70768640360484</v>
      </c>
      <c r="AH129" s="0" t="n">
        <f aca="false">(R129-1)/(Q129-1)</f>
        <v>0.271226122786217</v>
      </c>
      <c r="AI129" s="0" t="n">
        <f aca="false">(S129-1)/(Q129-1)</f>
        <v>-0.0773862594662639</v>
      </c>
      <c r="AJ129" s="0" t="n">
        <f aca="false">(T129-1)/(Q129-1)</f>
        <v>0.975565935325668</v>
      </c>
      <c r="AK129" s="0" t="n">
        <f aca="false">AH129*N129</f>
        <v>7.11375255850268</v>
      </c>
      <c r="AL129" s="0" t="n">
        <f aca="false">AI129*O129</f>
        <v>-1.35770268697819</v>
      </c>
      <c r="AM129" s="0" t="n">
        <f aca="false">AJ129*P129</f>
        <v>8.47145524548087</v>
      </c>
      <c r="AN129" s="0" t="n">
        <f aca="false">N129-AK129</f>
        <v>19.1143720978742</v>
      </c>
      <c r="AO129" s="0" t="n">
        <f aca="false">O129-AL129</f>
        <v>18.9021956802088</v>
      </c>
      <c r="AP129" s="0" t="n">
        <f aca="false">P129-AM129</f>
        <v>0.212176417665397</v>
      </c>
      <c r="AQ129" s="0" t="n">
        <f aca="false">AN129/I129</f>
        <v>9.55718604893709</v>
      </c>
      <c r="AR129" s="0" t="n">
        <f aca="false">AO129/I129</f>
        <v>9.45109784010439</v>
      </c>
      <c r="AS129" s="0" t="n">
        <f aca="false">AP129/I129</f>
        <v>0.106088208832698</v>
      </c>
      <c r="AT129" s="0" t="n">
        <f aca="false">(B129*64)/(C129-D129)</f>
        <v>0.176872570474898</v>
      </c>
    </row>
    <row r="130" customFormat="false" ht="12.8" hidden="false" customHeight="false" outlineLevel="0" collapsed="false">
      <c r="B130" s="0" t="n">
        <v>288514874</v>
      </c>
      <c r="C130" s="0" t="n">
        <v>163144478125</v>
      </c>
      <c r="D130" s="0" t="n">
        <v>86204671464</v>
      </c>
      <c r="E130" s="0" t="n">
        <v>17293476504</v>
      </c>
      <c r="F130" s="0" t="n">
        <v>447696044921</v>
      </c>
      <c r="G130" s="0" t="n">
        <v>330420043945</v>
      </c>
      <c r="H130" s="0" t="n">
        <v>13419719</v>
      </c>
      <c r="I130" s="0" t="n">
        <v>3</v>
      </c>
      <c r="J130" s="0" t="n">
        <f aca="false">H130/1000000</f>
        <v>13.419719</v>
      </c>
      <c r="K130" s="0" t="n">
        <f aca="false">F130/1000000000</f>
        <v>447.696044921</v>
      </c>
      <c r="L130" s="0" t="n">
        <f aca="false">G130/1000000000</f>
        <v>330.420043945</v>
      </c>
      <c r="M130" s="0" t="n">
        <f aca="false">K130-L130</f>
        <v>117.276000976</v>
      </c>
      <c r="N130" s="0" t="n">
        <f aca="false">K130/$J130</f>
        <v>33.3610595662249</v>
      </c>
      <c r="O130" s="0" t="n">
        <f aca="false">L130/$J130</f>
        <v>24.62197933839</v>
      </c>
      <c r="P130" s="0" t="n">
        <f aca="false">M130/$J130</f>
        <v>8.73908022783488</v>
      </c>
      <c r="Q130" s="0" t="n">
        <f aca="false">J$128/J130</f>
        <v>2.2582916229468</v>
      </c>
      <c r="R130" s="0" t="n">
        <f aca="false">K$128/K130</f>
        <v>1.23145466453537</v>
      </c>
      <c r="S130" s="0" t="n">
        <f aca="false">L$128/L130</f>
        <v>0.880266779861014</v>
      </c>
      <c r="T130" s="0" t="n">
        <f aca="false">M$128/M130</f>
        <v>2.22091129096653</v>
      </c>
      <c r="AH130" s="0" t="n">
        <f aca="false">(R130-1)/(Q130-1)</f>
        <v>0.18394357898793</v>
      </c>
      <c r="AI130" s="0" t="n">
        <f aca="false">(S130-1)/(Q130-1)</f>
        <v>-0.0951553820715915</v>
      </c>
      <c r="AJ130" s="0" t="n">
        <f aca="false">(T130-1)/(Q130-1)</f>
        <v>0.970292791195152</v>
      </c>
      <c r="AK130" s="0" t="n">
        <f aca="false">AH130*N130</f>
        <v>6.13655269544093</v>
      </c>
      <c r="AL130" s="0" t="n">
        <f aca="false">AI130*O130</f>
        <v>-2.34291385130333</v>
      </c>
      <c r="AM130" s="0" t="n">
        <f aca="false">AJ130*P130</f>
        <v>8.47946654674427</v>
      </c>
      <c r="AN130" s="0" t="n">
        <f aca="false">N130-AK130</f>
        <v>27.224506870784</v>
      </c>
      <c r="AO130" s="0" t="n">
        <f aca="false">O130-AL130</f>
        <v>26.9648931896934</v>
      </c>
      <c r="AP130" s="0" t="n">
        <f aca="false">P130-AM130</f>
        <v>0.259613681090608</v>
      </c>
      <c r="AQ130" s="0" t="n">
        <f aca="false">AN130/I130</f>
        <v>9.07483562359465</v>
      </c>
      <c r="AR130" s="0" t="n">
        <f aca="false">AO130/I130</f>
        <v>8.98829772989779</v>
      </c>
      <c r="AS130" s="0" t="n">
        <f aca="false">AP130/I130</f>
        <v>0.0865378936968693</v>
      </c>
      <c r="AT130" s="0" t="n">
        <f aca="false">(B130*64)/(C130-D130)</f>
        <v>0.239992180086406</v>
      </c>
    </row>
    <row r="131" customFormat="false" ht="12.8" hidden="false" customHeight="false" outlineLevel="0" collapsed="false">
      <c r="B131" s="0" t="n">
        <v>334140344</v>
      </c>
      <c r="C131" s="0" t="n">
        <v>164076140194</v>
      </c>
      <c r="D131" s="0" t="n">
        <v>86140202431</v>
      </c>
      <c r="E131" s="0" t="n">
        <v>17586508375</v>
      </c>
      <c r="F131" s="0" t="n">
        <v>433943603515</v>
      </c>
      <c r="G131" s="0" t="n">
        <v>339203247070</v>
      </c>
      <c r="H131" s="0" t="n">
        <v>10902799</v>
      </c>
      <c r="I131" s="0" t="n">
        <v>4</v>
      </c>
      <c r="J131" s="0" t="n">
        <f aca="false">H131/1000000</f>
        <v>10.902799</v>
      </c>
      <c r="K131" s="0" t="n">
        <f aca="false">F131/1000000000</f>
        <v>433.943603515</v>
      </c>
      <c r="L131" s="0" t="n">
        <f aca="false">G131/1000000000</f>
        <v>339.20324707</v>
      </c>
      <c r="M131" s="0" t="n">
        <f aca="false">K131-L131</f>
        <v>94.740356445</v>
      </c>
      <c r="N131" s="0" t="n">
        <f aca="false">K131/$J131</f>
        <v>39.801119282764</v>
      </c>
      <c r="O131" s="0" t="n">
        <f aca="false">L131/$J131</f>
        <v>31.1115748414696</v>
      </c>
      <c r="P131" s="0" t="n">
        <f aca="false">M131/$J131</f>
        <v>8.68954444129439</v>
      </c>
      <c r="Q131" s="0" t="n">
        <f aca="false">J$128/J131</f>
        <v>2.77962007737646</v>
      </c>
      <c r="R131" s="0" t="n">
        <f aca="false">K$128/K131</f>
        <v>1.27048164403452</v>
      </c>
      <c r="S131" s="0" t="n">
        <f aca="false">L$128/L131</f>
        <v>0.857473478209296</v>
      </c>
      <c r="T131" s="0" t="n">
        <f aca="false">M$128/M131</f>
        <v>2.74919373855434</v>
      </c>
      <c r="AH131" s="0" t="n">
        <f aca="false">(R131-1)/(Q131-1)</f>
        <v>0.151988420153848</v>
      </c>
      <c r="AI131" s="0" t="n">
        <f aca="false">(S131-1)/(Q131-1)</f>
        <v>-0.0800881736515463</v>
      </c>
      <c r="AJ131" s="0" t="n">
        <f aca="false">(T131-1)/(Q131-1)</f>
        <v>0.98290290202447</v>
      </c>
      <c r="AK131" s="0" t="n">
        <f aca="false">AH131*N131</f>
        <v>6.04930924014217</v>
      </c>
      <c r="AL131" s="0" t="n">
        <f aca="false">AI131*O131</f>
        <v>-2.4916692084767</v>
      </c>
      <c r="AM131" s="0" t="n">
        <f aca="false">AJ131*P131</f>
        <v>8.54097844861886</v>
      </c>
      <c r="AN131" s="0" t="n">
        <f aca="false">N131-AK131</f>
        <v>33.7518100426218</v>
      </c>
      <c r="AO131" s="0" t="n">
        <f aca="false">O131-AL131</f>
        <v>33.6032440499463</v>
      </c>
      <c r="AP131" s="0" t="n">
        <f aca="false">P131-AM131</f>
        <v>0.148565992675529</v>
      </c>
      <c r="AQ131" s="0" t="n">
        <f aca="false">AN131/I131</f>
        <v>8.43795251065546</v>
      </c>
      <c r="AR131" s="0" t="n">
        <f aca="false">AO131/I131</f>
        <v>8.40081101248657</v>
      </c>
      <c r="AS131" s="0" t="n">
        <f aca="false">AP131/I131</f>
        <v>0.0371414981688822</v>
      </c>
      <c r="AT131" s="0" t="n">
        <f aca="false">(B131*64)/(C131-D131)</f>
        <v>0.2743917970299</v>
      </c>
    </row>
    <row r="132" customFormat="false" ht="12.8" hidden="false" customHeight="false" outlineLevel="0" collapsed="false">
      <c r="B132" s="0" t="n">
        <v>352115364</v>
      </c>
      <c r="C132" s="0" t="n">
        <v>179911749099</v>
      </c>
      <c r="D132" s="0" t="n">
        <v>88453961700</v>
      </c>
      <c r="E132" s="0" t="n">
        <v>22103306067</v>
      </c>
      <c r="F132" s="0" t="n">
        <v>496563110351</v>
      </c>
      <c r="G132" s="0" t="n">
        <v>390555236816</v>
      </c>
      <c r="H132" s="0" t="n">
        <v>12525178</v>
      </c>
      <c r="I132" s="0" t="n">
        <v>5</v>
      </c>
      <c r="J132" s="0" t="n">
        <f aca="false">H132/1000000</f>
        <v>12.525178</v>
      </c>
      <c r="K132" s="0" t="n">
        <f aca="false">F132/1000000000</f>
        <v>496.563110351</v>
      </c>
      <c r="L132" s="0" t="n">
        <f aca="false">G132/1000000000</f>
        <v>390.555236816</v>
      </c>
      <c r="M132" s="0" t="n">
        <f aca="false">K132-L132</f>
        <v>106.007873535</v>
      </c>
      <c r="N132" s="0" t="n">
        <f aca="false">K132/$J132</f>
        <v>39.6451938927335</v>
      </c>
      <c r="O132" s="0" t="n">
        <f aca="false">L132/$J132</f>
        <v>31.181611695738</v>
      </c>
      <c r="P132" s="0" t="n">
        <f aca="false">M132/$J132</f>
        <v>8.46358219699552</v>
      </c>
      <c r="Q132" s="0" t="n">
        <f aca="false">J$128/J132</f>
        <v>2.41957751019586</v>
      </c>
      <c r="R132" s="0" t="n">
        <f aca="false">K$128/K132</f>
        <v>1.1102664924551</v>
      </c>
      <c r="S132" s="0" t="n">
        <f aca="false">L$128/L132</f>
        <v>0.744728941432758</v>
      </c>
      <c r="T132" s="0" t="n">
        <f aca="false">M$128/M132</f>
        <v>2.45698348661815</v>
      </c>
      <c r="AH132" s="0" t="n">
        <f aca="false">(R132-1)/(Q132-1)</f>
        <v>0.0776755701348688</v>
      </c>
      <c r="AI132" s="0" t="n">
        <f aca="false">(S132-1)/(Q132-1)</f>
        <v>-0.179821853145603</v>
      </c>
      <c r="AJ132" s="0" t="n">
        <f aca="false">(T132-1)/(Q132-1)</f>
        <v>1.02635007680357</v>
      </c>
      <c r="AK132" s="0" t="n">
        <f aca="false">AH132*N132</f>
        <v>3.07946303872549</v>
      </c>
      <c r="AL132" s="0" t="n">
        <f aca="false">AI132*O132</f>
        <v>-5.60713519919422</v>
      </c>
      <c r="AM132" s="0" t="n">
        <f aca="false">AJ132*P132</f>
        <v>8.68659823791971</v>
      </c>
      <c r="AN132" s="0" t="n">
        <f aca="false">N132-AK132</f>
        <v>36.565730854008</v>
      </c>
      <c r="AO132" s="0" t="n">
        <f aca="false">O132-AL132</f>
        <v>36.7887468949322</v>
      </c>
      <c r="AP132" s="0" t="n">
        <f aca="false">P132-AM132</f>
        <v>-0.223016040924184</v>
      </c>
      <c r="AQ132" s="0" t="n">
        <f aca="false">AN132/I132</f>
        <v>7.3131461708016</v>
      </c>
      <c r="AR132" s="0" t="n">
        <f aca="false">AO132/I132</f>
        <v>7.35774937898644</v>
      </c>
      <c r="AS132" s="0" t="n">
        <f aca="false">AP132/I132</f>
        <v>-0.0446032081848369</v>
      </c>
      <c r="AT132" s="0" t="n">
        <f aca="false">(B132*64)/(C132-D132)</f>
        <v>0.246402017115127</v>
      </c>
    </row>
    <row r="133" customFormat="false" ht="12.8" hidden="false" customHeight="false" outlineLevel="0" collapsed="false">
      <c r="B133" s="0" t="n">
        <v>375325758</v>
      </c>
      <c r="C133" s="0" t="n">
        <v>173722993151</v>
      </c>
      <c r="D133" s="0" t="n">
        <v>87535253855</v>
      </c>
      <c r="E133" s="0" t="n">
        <v>20339196770</v>
      </c>
      <c r="F133" s="0" t="n">
        <v>459386657714</v>
      </c>
      <c r="G133" s="0" t="n">
        <v>363344787597</v>
      </c>
      <c r="H133" s="0" t="n">
        <v>11242481</v>
      </c>
      <c r="I133" s="0" t="n">
        <v>6</v>
      </c>
      <c r="J133" s="0" t="n">
        <f aca="false">H133/1000000</f>
        <v>11.242481</v>
      </c>
      <c r="K133" s="0" t="n">
        <f aca="false">F133/1000000000</f>
        <v>459.386657714</v>
      </c>
      <c r="L133" s="0" t="n">
        <f aca="false">G133/1000000000</f>
        <v>363.344787597</v>
      </c>
      <c r="M133" s="0" t="n">
        <f aca="false">K133-L133</f>
        <v>96.041870117</v>
      </c>
      <c r="N133" s="0" t="n">
        <f aca="false">K133/$J133</f>
        <v>40.8616797052181</v>
      </c>
      <c r="O133" s="0" t="n">
        <f aca="false">L133/$J133</f>
        <v>32.3189149794427</v>
      </c>
      <c r="P133" s="0" t="n">
        <f aca="false">M133/$J133</f>
        <v>8.54276472577539</v>
      </c>
      <c r="Q133" s="0" t="n">
        <f aca="false">J$128/J133</f>
        <v>2.69563622122199</v>
      </c>
      <c r="R133" s="0" t="n">
        <f aca="false">K$128/K133</f>
        <v>1.20011622791891</v>
      </c>
      <c r="S133" s="0" t="n">
        <f aca="false">L$128/L133</f>
        <v>0.8005007860677</v>
      </c>
      <c r="T133" s="0" t="n">
        <f aca="false">M$128/M133</f>
        <v>2.71193797465317</v>
      </c>
      <c r="AH133" s="0" t="n">
        <f aca="false">(R133-1)/(Q133-1)</f>
        <v>0.118018372935376</v>
      </c>
      <c r="AI133" s="0" t="n">
        <f aca="false">(S133-1)/(Q133-1)</f>
        <v>-0.117654489468577</v>
      </c>
      <c r="AJ133" s="0" t="n">
        <f aca="false">(T133-1)/(Q133-1)</f>
        <v>1.00961394503559</v>
      </c>
      <c r="AK133" s="0" t="n">
        <f aca="false">AH133*N133</f>
        <v>4.82242895421629</v>
      </c>
      <c r="AL133" s="0" t="n">
        <f aca="false">AI133*O133</f>
        <v>-3.80246544208467</v>
      </c>
      <c r="AM133" s="0" t="n">
        <f aca="false">AJ133*P133</f>
        <v>8.62489439630097</v>
      </c>
      <c r="AN133" s="0" t="n">
        <f aca="false">N133-AK133</f>
        <v>36.0392507510018</v>
      </c>
      <c r="AO133" s="0" t="n">
        <f aca="false">O133-AL133</f>
        <v>36.1213804215274</v>
      </c>
      <c r="AP133" s="0" t="n">
        <f aca="false">P133-AM133</f>
        <v>-0.0821296705255801</v>
      </c>
      <c r="AQ133" s="0" t="n">
        <f aca="false">AN133/I133</f>
        <v>6.00654179183363</v>
      </c>
      <c r="AR133" s="0" t="n">
        <f aca="false">AO133/I133</f>
        <v>6.02023007025456</v>
      </c>
      <c r="AS133" s="0" t="n">
        <f aca="false">AP133/I133</f>
        <v>-0.01368827842093</v>
      </c>
      <c r="AT133" s="0" t="n">
        <f aca="false">(B133*64)/(C133-D133)</f>
        <v>0.278703777453817</v>
      </c>
    </row>
    <row r="134" customFormat="false" ht="12.8" hidden="false" customHeight="false" outlineLevel="0" collapsed="false">
      <c r="B134" s="0" t="n">
        <v>397667345</v>
      </c>
      <c r="C134" s="0" t="n">
        <v>169905006527</v>
      </c>
      <c r="D134" s="0" t="n">
        <v>86957605001</v>
      </c>
      <c r="E134" s="0" t="n">
        <v>19252131661</v>
      </c>
      <c r="F134" s="0" t="n">
        <v>438480468750</v>
      </c>
      <c r="G134" s="0" t="n">
        <v>348462951660</v>
      </c>
      <c r="H134" s="0" t="n">
        <v>10427362</v>
      </c>
      <c r="I134" s="0" t="n">
        <v>7</v>
      </c>
      <c r="J134" s="0" t="n">
        <f aca="false">H134/1000000</f>
        <v>10.427362</v>
      </c>
      <c r="K134" s="0" t="n">
        <f aca="false">F134/1000000000</f>
        <v>438.48046875</v>
      </c>
      <c r="L134" s="0" t="n">
        <f aca="false">G134/1000000000</f>
        <v>348.46295166</v>
      </c>
      <c r="M134" s="0" t="n">
        <f aca="false">K134-L134</f>
        <v>90.01751709</v>
      </c>
      <c r="N134" s="0" t="n">
        <f aca="false">K134/$J134</f>
        <v>42.0509491039057</v>
      </c>
      <c r="O134" s="0" t="n">
        <f aca="false">L134/$J134</f>
        <v>33.4181312262871</v>
      </c>
      <c r="P134" s="0" t="n">
        <f aca="false">M134/$J134</f>
        <v>8.63281787761852</v>
      </c>
      <c r="Q134" s="0" t="n">
        <f aca="false">J$128/J134</f>
        <v>2.90635723589533</v>
      </c>
      <c r="R134" s="0" t="n">
        <f aca="false">K$128/K134</f>
        <v>1.25733623753795</v>
      </c>
      <c r="S134" s="0" t="n">
        <f aca="false">L$128/L134</f>
        <v>0.834687838978055</v>
      </c>
      <c r="T134" s="0" t="n">
        <f aca="false">M$128/M134</f>
        <v>2.89343233569296</v>
      </c>
      <c r="AH134" s="0" t="n">
        <f aca="false">(R134-1)/(Q134-1)</f>
        <v>0.134988465274237</v>
      </c>
      <c r="AI134" s="0" t="n">
        <f aca="false">(S134-1)/(Q134-1)</f>
        <v>-0.0867162554369328</v>
      </c>
      <c r="AJ134" s="0" t="n">
        <f aca="false">(T134-1)/(Q134-1)</f>
        <v>0.993220105886242</v>
      </c>
      <c r="AK134" s="0" t="n">
        <f aca="false">AH134*N134</f>
        <v>5.67639308286126</v>
      </c>
      <c r="AL134" s="0" t="n">
        <f aca="false">AI134*O134</f>
        <v>-2.89789520364366</v>
      </c>
      <c r="AM134" s="0" t="n">
        <f aca="false">AJ134*P134</f>
        <v>8.57428828650491</v>
      </c>
      <c r="AN134" s="0" t="n">
        <f aca="false">N134-AK134</f>
        <v>36.3745560210444</v>
      </c>
      <c r="AO134" s="0" t="n">
        <f aca="false">O134-AL134</f>
        <v>36.3160264299308</v>
      </c>
      <c r="AP134" s="0" t="n">
        <f aca="false">P134-AM134</f>
        <v>0.0585295911136061</v>
      </c>
      <c r="AQ134" s="0" t="n">
        <f aca="false">AN134/I134</f>
        <v>5.19636514586349</v>
      </c>
      <c r="AR134" s="0" t="n">
        <f aca="false">AO134/I134</f>
        <v>5.1880037757044</v>
      </c>
      <c r="AS134" s="0" t="n">
        <f aca="false">AP134/I134</f>
        <v>0.00836137015908659</v>
      </c>
      <c r="AT134" s="0" t="n">
        <f aca="false">(B134*64)/(C134-D134)</f>
        <v>0.306829504140916</v>
      </c>
    </row>
    <row r="135" customFormat="false" ht="12.8" hidden="false" customHeight="false" outlineLevel="0" collapsed="false">
      <c r="B135" s="0" t="n">
        <v>424238494</v>
      </c>
      <c r="C135" s="0" t="n">
        <v>170291007956</v>
      </c>
      <c r="D135" s="0" t="n">
        <v>87036133510</v>
      </c>
      <c r="E135" s="0" t="n">
        <v>19358843365</v>
      </c>
      <c r="F135" s="0" t="n">
        <v>440375122070</v>
      </c>
      <c r="G135" s="0" t="n">
        <v>350638854980</v>
      </c>
      <c r="H135" s="0" t="n">
        <v>10351502</v>
      </c>
      <c r="I135" s="0" t="n">
        <v>8</v>
      </c>
      <c r="J135" s="0" t="n">
        <f aca="false">H135/1000000</f>
        <v>10.351502</v>
      </c>
      <c r="K135" s="0" t="n">
        <f aca="false">F135/1000000000</f>
        <v>440.37512207</v>
      </c>
      <c r="L135" s="0" t="n">
        <f aca="false">G135/1000000000</f>
        <v>350.63885498</v>
      </c>
      <c r="M135" s="0" t="n">
        <f aca="false">K135-L135</f>
        <v>89.73626709</v>
      </c>
      <c r="N135" s="0" t="n">
        <f aca="false">K135/$J135</f>
        <v>42.5421472236589</v>
      </c>
      <c r="O135" s="0" t="n">
        <f aca="false">L135/$J135</f>
        <v>33.8732345296364</v>
      </c>
      <c r="P135" s="0" t="n">
        <f aca="false">M135/$J135</f>
        <v>8.66891269402256</v>
      </c>
      <c r="Q135" s="0" t="n">
        <f aca="false">J$128/J135</f>
        <v>2.9276561990714</v>
      </c>
      <c r="R135" s="0" t="n">
        <f aca="false">K$128/K135</f>
        <v>1.25192672151985</v>
      </c>
      <c r="S135" s="0" t="n">
        <f aca="false">L$128/L135</f>
        <v>0.829508150491736</v>
      </c>
      <c r="T135" s="0" t="n">
        <f aca="false">M$128/M135</f>
        <v>2.90250088591021</v>
      </c>
      <c r="AH135" s="0" t="n">
        <f aca="false">(R135-1)/(Q135-1)</f>
        <v>0.130690691442391</v>
      </c>
      <c r="AI135" s="0" t="n">
        <f aca="false">(S135-1)/(Q135-1)</f>
        <v>-0.0884451540634652</v>
      </c>
      <c r="AJ135" s="0" t="n">
        <f aca="false">(T135-1)/(Q135-1)</f>
        <v>0.98695031138161</v>
      </c>
      <c r="AK135" s="0" t="n">
        <f aca="false">AH135*N135</f>
        <v>5.55986263610398</v>
      </c>
      <c r="AL135" s="0" t="n">
        <f aca="false">AI135*O135</f>
        <v>-2.99592344660158</v>
      </c>
      <c r="AM135" s="0" t="n">
        <f aca="false">AJ135*P135</f>
        <v>8.55578608270556</v>
      </c>
      <c r="AN135" s="0" t="n">
        <f aca="false">N135-AK135</f>
        <v>36.982284587555</v>
      </c>
      <c r="AO135" s="0" t="n">
        <f aca="false">O135-AL135</f>
        <v>36.869157976238</v>
      </c>
      <c r="AP135" s="0" t="n">
        <f aca="false">P135-AM135</f>
        <v>0.113126611317005</v>
      </c>
      <c r="AQ135" s="0" t="n">
        <f aca="false">AN135/I135</f>
        <v>4.62278557344437</v>
      </c>
      <c r="AR135" s="0" t="n">
        <f aca="false">AO135/I135</f>
        <v>4.60864474702975</v>
      </c>
      <c r="AS135" s="0" t="n">
        <f aca="false">AP135/I135</f>
        <v>0.0141408264146257</v>
      </c>
      <c r="AT135" s="0" t="n">
        <f aca="false">(B135*64)/(C135-D135)</f>
        <v>0.326122209620418</v>
      </c>
    </row>
    <row r="136" customFormat="false" ht="12.8" hidden="false" customHeight="false" outlineLevel="0" collapsed="false">
      <c r="A136" s="0" t="s">
        <v>0</v>
      </c>
      <c r="B136" s="0" t="s">
        <v>1</v>
      </c>
      <c r="C136" s="0" t="s">
        <v>2</v>
      </c>
      <c r="D136" s="0" t="s">
        <v>3</v>
      </c>
      <c r="E136" s="0" t="s">
        <v>4</v>
      </c>
      <c r="F136" s="0" t="s">
        <v>5</v>
      </c>
      <c r="G136" s="0" t="s">
        <v>6</v>
      </c>
      <c r="H136" s="0" t="s">
        <v>7</v>
      </c>
      <c r="I136" s="0" t="s">
        <v>8</v>
      </c>
      <c r="J136" s="0" t="s">
        <v>9</v>
      </c>
      <c r="K136" s="0" t="s">
        <v>10</v>
      </c>
      <c r="L136" s="0" t="s">
        <v>11</v>
      </c>
      <c r="M136" s="0" t="s">
        <v>12</v>
      </c>
      <c r="N136" s="0" t="s">
        <v>13</v>
      </c>
      <c r="O136" s="0" t="s">
        <v>14</v>
      </c>
      <c r="P136" s="0" t="s">
        <v>15</v>
      </c>
      <c r="Q136" s="0" t="s">
        <v>61</v>
      </c>
      <c r="R136" s="0" t="s">
        <v>62</v>
      </c>
    </row>
    <row r="137" customFormat="false" ht="12.8" hidden="false" customHeight="false" outlineLevel="0" collapsed="false">
      <c r="A137" s="0" t="s">
        <v>63</v>
      </c>
      <c r="B137" s="0" t="n">
        <v>356754</v>
      </c>
      <c r="C137" s="0" t="n">
        <v>283777694</v>
      </c>
      <c r="D137" s="0" t="n">
        <v>157890558</v>
      </c>
      <c r="E137" s="0" t="n">
        <v>64488200</v>
      </c>
      <c r="F137" s="0" t="n">
        <v>4200073242</v>
      </c>
      <c r="G137" s="0" t="n">
        <v>431091308</v>
      </c>
      <c r="H137" s="0" t="n">
        <v>3000982</v>
      </c>
      <c r="I137" s="0" t="n">
        <v>1</v>
      </c>
      <c r="J137" s="0" t="n">
        <f aca="false">H137/1000000</f>
        <v>3.000982</v>
      </c>
      <c r="K137" s="0" t="n">
        <f aca="false">F137/1000000000</f>
        <v>4.200073242</v>
      </c>
      <c r="L137" s="0" t="n">
        <f aca="false">G137/1000000000</f>
        <v>0.431091308</v>
      </c>
      <c r="M137" s="0" t="n">
        <f aca="false">K137-L137</f>
        <v>3.768981934</v>
      </c>
      <c r="N137" s="0" t="n">
        <f aca="false">K137/$J137</f>
        <v>1.3995662893013</v>
      </c>
      <c r="O137" s="0" t="n">
        <f aca="false">L137/$J137</f>
        <v>0.143650081206752</v>
      </c>
      <c r="P137" s="0" t="n">
        <f aca="false">M137/$J137</f>
        <v>1.25591620809455</v>
      </c>
      <c r="Q137" s="0" t="n">
        <f aca="false">AVERAGE(N137:N144)</f>
        <v>4.54924574221163</v>
      </c>
      <c r="R137" s="0" t="n">
        <f aca="false">AVERAGE(O137:O144)</f>
        <v>0.519255845731023</v>
      </c>
    </row>
    <row r="138" customFormat="false" ht="12.8" hidden="false" customHeight="false" outlineLevel="0" collapsed="false">
      <c r="B138" s="0" t="n">
        <v>102015</v>
      </c>
      <c r="C138" s="0" t="n">
        <v>315479703</v>
      </c>
      <c r="D138" s="0" t="n">
        <v>175985736</v>
      </c>
      <c r="E138" s="0" t="n">
        <v>71730606</v>
      </c>
      <c r="F138" s="0" t="n">
        <v>28895019531</v>
      </c>
      <c r="G138" s="0" t="n">
        <v>2972839355</v>
      </c>
      <c r="H138" s="0" t="n">
        <v>3000884</v>
      </c>
      <c r="I138" s="0" t="n">
        <v>2</v>
      </c>
      <c r="J138" s="0" t="n">
        <f aca="false">H138/1000000</f>
        <v>3.000884</v>
      </c>
      <c r="K138" s="0" t="n">
        <f aca="false">F138/1000000000</f>
        <v>28.895019531</v>
      </c>
      <c r="L138" s="0" t="n">
        <f aca="false">G138/1000000000</f>
        <v>2.972839355</v>
      </c>
      <c r="M138" s="0" t="n">
        <f aca="false">K138-L138</f>
        <v>25.922180176</v>
      </c>
      <c r="N138" s="0" t="n">
        <f aca="false">K138/$J138</f>
        <v>9.62883588002735</v>
      </c>
      <c r="O138" s="0" t="n">
        <f aca="false">L138/$J138</f>
        <v>0.990654538795901</v>
      </c>
      <c r="P138" s="0" t="n">
        <f aca="false">M138/$J138</f>
        <v>8.63818134123145</v>
      </c>
    </row>
    <row r="139" customFormat="false" ht="12.8" hidden="false" customHeight="false" outlineLevel="0" collapsed="false">
      <c r="B139" s="0" t="n">
        <v>335867</v>
      </c>
      <c r="C139" s="0" t="n">
        <v>293205471</v>
      </c>
      <c r="D139" s="0" t="n">
        <v>162614107</v>
      </c>
      <c r="E139" s="0" t="n">
        <v>66778406</v>
      </c>
      <c r="F139" s="0" t="n">
        <v>7985168457</v>
      </c>
      <c r="G139" s="0" t="n">
        <v>1065246582</v>
      </c>
      <c r="H139" s="0" t="n">
        <v>3001019</v>
      </c>
      <c r="I139" s="0" t="n">
        <v>3</v>
      </c>
      <c r="J139" s="0" t="n">
        <f aca="false">H139/1000000</f>
        <v>3.001019</v>
      </c>
      <c r="K139" s="0" t="n">
        <f aca="false">F139/1000000000</f>
        <v>7.985168457</v>
      </c>
      <c r="L139" s="0" t="n">
        <f aca="false">G139/1000000000</f>
        <v>1.065246582</v>
      </c>
      <c r="M139" s="0" t="n">
        <f aca="false">K139-L139</f>
        <v>6.919921875</v>
      </c>
      <c r="N139" s="0" t="n">
        <f aca="false">K139/$J139</f>
        <v>2.66081902747034</v>
      </c>
      <c r="O139" s="0" t="n">
        <f aca="false">L139/$J139</f>
        <v>0.354961625367917</v>
      </c>
      <c r="P139" s="0" t="n">
        <f aca="false">M139/$J139</f>
        <v>2.30585740210242</v>
      </c>
    </row>
    <row r="140" customFormat="false" ht="12.8" hidden="false" customHeight="false" outlineLevel="0" collapsed="false">
      <c r="B140" s="0" t="n">
        <v>220356</v>
      </c>
      <c r="C140" s="0" t="n">
        <v>305677794</v>
      </c>
      <c r="D140" s="0" t="n">
        <v>169944746</v>
      </c>
      <c r="E140" s="0" t="n">
        <v>69602403</v>
      </c>
      <c r="F140" s="0" t="n">
        <v>18505493164</v>
      </c>
      <c r="G140" s="0" t="n">
        <v>2154357910</v>
      </c>
      <c r="H140" s="0" t="n">
        <v>3000990</v>
      </c>
      <c r="I140" s="0" t="n">
        <v>4</v>
      </c>
      <c r="J140" s="0" t="n">
        <f aca="false">H140/1000000</f>
        <v>3.00099</v>
      </c>
      <c r="K140" s="0" t="n">
        <f aca="false">F140/1000000000</f>
        <v>18.505493164</v>
      </c>
      <c r="L140" s="0" t="n">
        <f aca="false">G140/1000000000</f>
        <v>2.15435791</v>
      </c>
      <c r="M140" s="0" t="n">
        <f aca="false">K140-L140</f>
        <v>16.351135254</v>
      </c>
      <c r="N140" s="0" t="n">
        <f aca="false">K140/$J140</f>
        <v>6.16646278861309</v>
      </c>
      <c r="O140" s="0" t="n">
        <f aca="false">L140/$J140</f>
        <v>0.717882402140627</v>
      </c>
      <c r="P140" s="0" t="n">
        <f aca="false">M140/$J140</f>
        <v>5.44858038647246</v>
      </c>
    </row>
    <row r="141" customFormat="false" ht="12.8" hidden="false" customHeight="false" outlineLevel="0" collapsed="false">
      <c r="B141" s="0" t="n">
        <v>279614</v>
      </c>
      <c r="C141" s="0" t="n">
        <v>299783544</v>
      </c>
      <c r="D141" s="0" t="n">
        <v>166529437</v>
      </c>
      <c r="E141" s="0" t="n">
        <v>68284351</v>
      </c>
      <c r="F141" s="0" t="n">
        <v>11273254394</v>
      </c>
      <c r="G141" s="0" t="n">
        <v>1241455078</v>
      </c>
      <c r="H141" s="0" t="n">
        <v>3001004</v>
      </c>
      <c r="I141" s="0" t="n">
        <v>5</v>
      </c>
      <c r="J141" s="0" t="n">
        <f aca="false">H141/1000000</f>
        <v>3.001004</v>
      </c>
      <c r="K141" s="0" t="n">
        <f aca="false">F141/1000000000</f>
        <v>11.273254394</v>
      </c>
      <c r="L141" s="0" t="n">
        <f aca="false">G141/1000000000</f>
        <v>1.241455078</v>
      </c>
      <c r="M141" s="0" t="n">
        <f aca="false">K141-L141</f>
        <v>10.031799316</v>
      </c>
      <c r="N141" s="0" t="n">
        <f aca="false">K141/$J141</f>
        <v>3.75649429124386</v>
      </c>
      <c r="O141" s="0" t="n">
        <f aca="false">L141/$J141</f>
        <v>0.413679914455296</v>
      </c>
      <c r="P141" s="0" t="n">
        <f aca="false">M141/$J141</f>
        <v>3.34281437678857</v>
      </c>
    </row>
    <row r="142" customFormat="false" ht="12.8" hidden="false" customHeight="false" outlineLevel="0" collapsed="false">
      <c r="B142" s="0" t="n">
        <v>276118</v>
      </c>
      <c r="C142" s="0" t="n">
        <v>296398546</v>
      </c>
      <c r="D142" s="0" t="n">
        <v>165056633</v>
      </c>
      <c r="E142" s="0" t="n">
        <v>67413771</v>
      </c>
      <c r="F142" s="0" t="n">
        <v>11088073730</v>
      </c>
      <c r="G142" s="0" t="n">
        <v>1408874511</v>
      </c>
      <c r="H142" s="0" t="n">
        <v>3000998</v>
      </c>
      <c r="I142" s="0" t="n">
        <v>6</v>
      </c>
      <c r="J142" s="0" t="n">
        <f aca="false">H142/1000000</f>
        <v>3.000998</v>
      </c>
      <c r="K142" s="0" t="n">
        <f aca="false">F142/1000000000</f>
        <v>11.08807373</v>
      </c>
      <c r="L142" s="0" t="n">
        <f aca="false">G142/1000000000</f>
        <v>1.408874511</v>
      </c>
      <c r="M142" s="0" t="n">
        <f aca="false">K142-L142</f>
        <v>9.679199219</v>
      </c>
      <c r="N142" s="0" t="n">
        <f aca="false">K142/$J142</f>
        <v>3.69479544138317</v>
      </c>
      <c r="O142" s="0" t="n">
        <f aca="false">L142/$J142</f>
        <v>0.469468660425632</v>
      </c>
      <c r="P142" s="0" t="n">
        <f aca="false">M142/$J142</f>
        <v>3.22532678095753</v>
      </c>
    </row>
    <row r="143" customFormat="false" ht="12.8" hidden="false" customHeight="false" outlineLevel="0" collapsed="false">
      <c r="B143" s="0" t="n">
        <v>361402</v>
      </c>
      <c r="C143" s="0" t="n">
        <v>285710667</v>
      </c>
      <c r="D143" s="0" t="n">
        <v>158790589</v>
      </c>
      <c r="E143" s="0" t="n">
        <v>65012804</v>
      </c>
      <c r="F143" s="0" t="n">
        <v>4308471679</v>
      </c>
      <c r="G143" s="0" t="n">
        <v>413940429</v>
      </c>
      <c r="H143" s="0" t="n">
        <v>3001001</v>
      </c>
      <c r="I143" s="0" t="n">
        <v>7</v>
      </c>
      <c r="J143" s="0" t="n">
        <f aca="false">H143/1000000</f>
        <v>3.001001</v>
      </c>
      <c r="K143" s="0" t="n">
        <f aca="false">F143/1000000000</f>
        <v>4.308471679</v>
      </c>
      <c r="L143" s="0" t="n">
        <f aca="false">G143/1000000000</f>
        <v>0.413940429</v>
      </c>
      <c r="M143" s="0" t="n">
        <f aca="false">K143-L143</f>
        <v>3.89453125</v>
      </c>
      <c r="N143" s="0" t="n">
        <f aca="false">K143/$J143</f>
        <v>1.43567818837781</v>
      </c>
      <c r="O143" s="0" t="n">
        <f aca="false">L143/$J143</f>
        <v>0.1379341189823</v>
      </c>
      <c r="P143" s="0" t="n">
        <f aca="false">M143/$J143</f>
        <v>1.29774406939551</v>
      </c>
    </row>
    <row r="144" customFormat="false" ht="12.8" hidden="false" customHeight="false" outlineLevel="0" collapsed="false">
      <c r="B144" s="0" t="n">
        <v>240298</v>
      </c>
      <c r="C144" s="0" t="n">
        <v>309792998</v>
      </c>
      <c r="D144" s="0" t="n">
        <v>171889726</v>
      </c>
      <c r="E144" s="0" t="n">
        <v>70540629</v>
      </c>
      <c r="F144" s="0" t="n">
        <v>22961669921</v>
      </c>
      <c r="G144" s="0" t="n">
        <v>2778381347</v>
      </c>
      <c r="H144" s="0" t="n">
        <v>3001010</v>
      </c>
      <c r="I144" s="0" t="n">
        <v>8</v>
      </c>
      <c r="J144" s="0" t="n">
        <f aca="false">H144/1000000</f>
        <v>3.00101</v>
      </c>
      <c r="K144" s="0" t="n">
        <f aca="false">F144/1000000000</f>
        <v>22.961669921</v>
      </c>
      <c r="L144" s="0" t="n">
        <f aca="false">G144/1000000000</f>
        <v>2.778381347</v>
      </c>
      <c r="M144" s="0" t="n">
        <f aca="false">K144-L144</f>
        <v>20.183288574</v>
      </c>
      <c r="N144" s="0" t="n">
        <f aca="false">K144/$J144</f>
        <v>7.65131403127614</v>
      </c>
      <c r="O144" s="0" t="n">
        <f aca="false">L144/$J144</f>
        <v>0.92581542447376</v>
      </c>
      <c r="P144" s="0" t="n">
        <f aca="false">M144/$J144</f>
        <v>6.72549860680238</v>
      </c>
    </row>
    <row r="145" customFormat="false" ht="12.8" hidden="false" customHeight="false" outlineLevel="0" collapsed="false">
      <c r="A145" s="0" t="s">
        <v>0</v>
      </c>
      <c r="B145" s="0" t="s">
        <v>1</v>
      </c>
      <c r="C145" s="0" t="s">
        <v>2</v>
      </c>
      <c r="D145" s="0" t="s">
        <v>3</v>
      </c>
      <c r="E145" s="0" t="s">
        <v>4</v>
      </c>
      <c r="F145" s="0" t="s">
        <v>5</v>
      </c>
      <c r="G145" s="0" t="s">
        <v>6</v>
      </c>
      <c r="H145" s="0" t="s">
        <v>7</v>
      </c>
      <c r="I145" s="0" t="s">
        <v>8</v>
      </c>
      <c r="J145" s="0" t="s">
        <v>9</v>
      </c>
      <c r="K145" s="0" t="s">
        <v>10</v>
      </c>
      <c r="L145" s="0" t="s">
        <v>11</v>
      </c>
    </row>
    <row r="146" customFormat="false" ht="12.8" hidden="false" customHeight="false" outlineLevel="0" collapsed="false">
      <c r="A146" s="0" t="s">
        <v>63</v>
      </c>
      <c r="B146" s="0" t="n">
        <v>61016</v>
      </c>
      <c r="C146" s="0" t="n">
        <v>274589369</v>
      </c>
      <c r="D146" s="0" t="n">
        <v>151224483</v>
      </c>
      <c r="E146" s="0" t="n">
        <v>62628921</v>
      </c>
      <c r="F146" s="0" t="n">
        <v>90221984863</v>
      </c>
      <c r="G146" s="0" t="n">
        <v>71151977539</v>
      </c>
      <c r="H146" s="0" t="n">
        <v>3000854</v>
      </c>
      <c r="I146" s="0" t="n">
        <v>1</v>
      </c>
      <c r="J146" s="0" t="n">
        <f aca="false">H146/1000000</f>
        <v>3.000854</v>
      </c>
      <c r="K146" s="0" t="n">
        <f aca="false">F146/1000000000</f>
        <v>90.221984863</v>
      </c>
      <c r="L146" s="0" t="n">
        <f aca="false">G146/1000000000</f>
        <v>71.151977539</v>
      </c>
    </row>
    <row r="147" customFormat="false" ht="12.8" hidden="false" customHeight="false" outlineLevel="0" collapsed="false">
      <c r="A147" s="0" t="s">
        <v>64</v>
      </c>
      <c r="B147" s="0" t="n">
        <v>68330</v>
      </c>
      <c r="C147" s="0" t="n">
        <v>275386583</v>
      </c>
      <c r="D147" s="0" t="n">
        <v>151596982</v>
      </c>
      <c r="E147" s="0" t="n">
        <v>62830924</v>
      </c>
      <c r="F147" s="0" t="n">
        <v>90111694335</v>
      </c>
      <c r="G147" s="0" t="n">
        <v>71057373046</v>
      </c>
      <c r="H147" s="0" t="n">
        <v>3000934</v>
      </c>
      <c r="I147" s="0" t="n">
        <v>2</v>
      </c>
      <c r="J147" s="0" t="n">
        <f aca="false">H147/1000000</f>
        <v>3.000934</v>
      </c>
      <c r="K147" s="0" t="n">
        <f aca="false">F147/1000000000</f>
        <v>90.111694335</v>
      </c>
      <c r="L147" s="0" t="n">
        <f aca="false">G147/1000000000</f>
        <v>71.057373046</v>
      </c>
    </row>
    <row r="148" customFormat="false" ht="12.8" hidden="false" customHeight="false" outlineLevel="0" collapsed="false">
      <c r="A148" s="0" t="s">
        <v>65</v>
      </c>
      <c r="B148" s="0" t="n">
        <v>70250</v>
      </c>
      <c r="C148" s="0" t="n">
        <v>276657123</v>
      </c>
      <c r="D148" s="0" t="n">
        <v>152591758</v>
      </c>
      <c r="E148" s="0" t="n">
        <v>63016439</v>
      </c>
      <c r="F148" s="0" t="n">
        <v>90395812988</v>
      </c>
      <c r="G148" s="0" t="n">
        <v>71278381347</v>
      </c>
      <c r="H148" s="0" t="n">
        <v>3000931</v>
      </c>
      <c r="I148" s="0" t="n">
        <v>3</v>
      </c>
      <c r="J148" s="0" t="n">
        <f aca="false">H148/1000000</f>
        <v>3.000931</v>
      </c>
      <c r="K148" s="0" t="n">
        <f aca="false">F148/1000000000</f>
        <v>90.395812988</v>
      </c>
      <c r="L148" s="0" t="n">
        <f aca="false">G148/1000000000</f>
        <v>71.278381347</v>
      </c>
    </row>
    <row r="149" customFormat="false" ht="12.8" hidden="false" customHeight="false" outlineLevel="0" collapsed="false">
      <c r="B149" s="0" t="n">
        <v>73716</v>
      </c>
      <c r="C149" s="0" t="n">
        <v>275527152</v>
      </c>
      <c r="D149" s="0" t="n">
        <v>151726824</v>
      </c>
      <c r="E149" s="0" t="n">
        <v>62850895</v>
      </c>
      <c r="F149" s="0" t="n">
        <v>90236755371</v>
      </c>
      <c r="G149" s="0" t="n">
        <v>71150085449</v>
      </c>
      <c r="H149" s="0" t="n">
        <v>3000939</v>
      </c>
      <c r="I149" s="0" t="n">
        <v>4</v>
      </c>
      <c r="J149" s="0" t="n">
        <f aca="false">H149/1000000</f>
        <v>3.000939</v>
      </c>
      <c r="K149" s="0" t="n">
        <f aca="false">F149/1000000000</f>
        <v>90.236755371</v>
      </c>
      <c r="L149" s="0" t="n">
        <f aca="false">G149/1000000000</f>
        <v>71.150085449</v>
      </c>
    </row>
    <row r="150" customFormat="false" ht="12.8" hidden="false" customHeight="false" outlineLevel="0" collapsed="false">
      <c r="B150" s="0" t="n">
        <v>84203</v>
      </c>
      <c r="C150" s="0" t="n">
        <v>279949790</v>
      </c>
      <c r="D150" s="0" t="n">
        <v>153958974</v>
      </c>
      <c r="E150" s="0" t="n">
        <v>63865053</v>
      </c>
      <c r="F150" s="0" t="n">
        <v>90317260742</v>
      </c>
      <c r="G150" s="0" t="n">
        <v>71201293945</v>
      </c>
      <c r="H150" s="0" t="n">
        <v>3000939</v>
      </c>
      <c r="I150" s="0" t="n">
        <v>5</v>
      </c>
      <c r="J150" s="0" t="n">
        <f aca="false">H150/1000000</f>
        <v>3.000939</v>
      </c>
      <c r="K150" s="0" t="n">
        <f aca="false">F150/1000000000</f>
        <v>90.317260742</v>
      </c>
      <c r="L150" s="0" t="n">
        <f aca="false">G150/1000000000</f>
        <v>71.201293945</v>
      </c>
    </row>
    <row r="151" customFormat="false" ht="12.8" hidden="false" customHeight="false" outlineLevel="0" collapsed="false">
      <c r="B151" s="0" t="n">
        <v>94300</v>
      </c>
      <c r="C151" s="0" t="n">
        <v>305334326</v>
      </c>
      <c r="D151" s="0" t="n">
        <v>163096089</v>
      </c>
      <c r="E151" s="0" t="n">
        <v>69708172</v>
      </c>
      <c r="F151" s="0" t="n">
        <v>90442443847</v>
      </c>
      <c r="G151" s="0" t="n">
        <v>71340637207</v>
      </c>
      <c r="H151" s="0" t="n">
        <v>3000957</v>
      </c>
      <c r="I151" s="0" t="n">
        <v>6</v>
      </c>
      <c r="J151" s="0" t="n">
        <f aca="false">H151/1000000</f>
        <v>3.000957</v>
      </c>
      <c r="K151" s="0" t="n">
        <f aca="false">F151/1000000000</f>
        <v>90.442443847</v>
      </c>
      <c r="L151" s="0" t="n">
        <f aca="false">G151/1000000000</f>
        <v>71.340637207</v>
      </c>
    </row>
    <row r="152" customFormat="false" ht="12.8" hidden="false" customHeight="false" outlineLevel="0" collapsed="false">
      <c r="B152" s="0" t="n">
        <v>75170</v>
      </c>
      <c r="C152" s="0" t="n">
        <v>277497547</v>
      </c>
      <c r="D152" s="0" t="n">
        <v>152806129</v>
      </c>
      <c r="E152" s="0" t="n">
        <v>63304169</v>
      </c>
      <c r="F152" s="0" t="n">
        <v>90324645996</v>
      </c>
      <c r="G152" s="0" t="n">
        <v>71241149902</v>
      </c>
      <c r="H152" s="0" t="n">
        <v>3000964</v>
      </c>
      <c r="I152" s="0" t="n">
        <v>7</v>
      </c>
      <c r="J152" s="0" t="n">
        <f aca="false">H152/1000000</f>
        <v>3.000964</v>
      </c>
      <c r="K152" s="0" t="n">
        <f aca="false">F152/1000000000</f>
        <v>90.324645996</v>
      </c>
      <c r="L152" s="0" t="n">
        <f aca="false">G152/1000000000</f>
        <v>71.241149902</v>
      </c>
    </row>
    <row r="153" customFormat="false" ht="12.8" hidden="false" customHeight="false" outlineLevel="0" collapsed="false">
      <c r="B153" s="0" t="n">
        <v>72139</v>
      </c>
      <c r="C153" s="0" t="n">
        <v>277259645</v>
      </c>
      <c r="D153" s="0" t="n">
        <v>152540702</v>
      </c>
      <c r="E153" s="0" t="n">
        <v>63243137</v>
      </c>
      <c r="F153" s="0" t="n">
        <v>90307373046</v>
      </c>
      <c r="G153" s="0" t="n">
        <v>71214721679</v>
      </c>
      <c r="H153" s="0" t="n">
        <v>3000940</v>
      </c>
      <c r="I153" s="0" t="n">
        <v>8</v>
      </c>
      <c r="J153" s="0" t="n">
        <f aca="false">H153/1000000</f>
        <v>3.00094</v>
      </c>
      <c r="K153" s="0" t="n">
        <f aca="false">F153/1000000000</f>
        <v>90.307373046</v>
      </c>
      <c r="L153" s="0" t="n">
        <f aca="false">G153/1000000000</f>
        <v>71.214721679</v>
      </c>
    </row>
    <row r="155" customFormat="false" ht="12.8" hidden="false" customHeight="false" outlineLevel="0" collapsed="false">
      <c r="A155" s="0" t="s">
        <v>66</v>
      </c>
    </row>
    <row r="156" customFormat="false" ht="12.8" hidden="false" customHeight="false" outlineLevel="0" collapsed="false">
      <c r="A156" s="0" t="s">
        <v>67</v>
      </c>
    </row>
    <row r="158" customFormat="false" ht="12.8" hidden="false" customHeight="false" outlineLevel="0" collapsed="false">
      <c r="A158" s="0" t="s">
        <v>68</v>
      </c>
      <c r="B158" s="0" t="s">
        <v>69</v>
      </c>
    </row>
    <row r="159" customFormat="false" ht="12.8" hidden="false" customHeight="false" outlineLevel="0" collapsed="false">
      <c r="A159" s="0" t="n">
        <v>1</v>
      </c>
      <c r="B159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K50" activeCellId="0" sqref="K50"/>
    </sheetView>
  </sheetViews>
  <sheetFormatPr defaultRowHeight="12.8"/>
  <cols>
    <col collapsed="false" hidden="false" max="1" min="1" style="0" width="10.1887755102041"/>
    <col collapsed="false" hidden="false" max="2" min="2" style="0" width="13.515306122449"/>
    <col collapsed="false" hidden="false" max="3" min="3" style="0" width="14.2091836734694"/>
    <col collapsed="false" hidden="false" max="4" min="4" style="0" width="14.0765306122449"/>
    <col collapsed="false" hidden="false" max="5" min="5" style="0" width="13.2397959183673"/>
    <col collapsed="false" hidden="false" max="6" min="6" style="0" width="33.6683673469388"/>
    <col collapsed="false" hidden="false" max="7" min="7" style="0" width="30.1938775510204"/>
    <col collapsed="false" hidden="false" max="8" min="8" style="0" width="13.2397959183673"/>
    <col collapsed="false" hidden="false" max="9" min="9" style="0" width="7.54081632653061"/>
    <col collapsed="false" hidden="false" max="10" min="10" style="0" width="11.1581632653061"/>
    <col collapsed="false" hidden="false" max="11" min="11" style="0" width="21.0204081632653"/>
    <col collapsed="false" hidden="false" max="13" min="12" style="0" width="17.1326530612245"/>
    <col collapsed="false" hidden="false" max="14" min="14" style="0" width="17.2704081632653"/>
    <col collapsed="false" hidden="false" max="15" min="15" style="0" width="14.0765306122449"/>
    <col collapsed="false" hidden="false" max="16" min="16" style="0" width="13.1020408163265"/>
    <col collapsed="false" hidden="false" max="17" min="17" style="0" width="21.9948979591837"/>
    <col collapsed="false" hidden="false" max="18" min="18" style="0" width="18.1071428571429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70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71</v>
      </c>
      <c r="M1" s="1" t="s">
        <v>72</v>
      </c>
      <c r="N1" s="1" t="s">
        <v>13</v>
      </c>
      <c r="O1" s="1" t="s">
        <v>73</v>
      </c>
      <c r="P1" s="1" t="s">
        <v>16</v>
      </c>
      <c r="Q1" s="1" t="s">
        <v>17</v>
      </c>
      <c r="R1" s="1" t="s">
        <v>74</v>
      </c>
    </row>
    <row r="2" customFormat="false" ht="12.8" hidden="false" customHeight="false" outlineLevel="0" collapsed="false">
      <c r="A2" s="0" t="s">
        <v>46</v>
      </c>
      <c r="B2" s="0" t="n">
        <v>71035</v>
      </c>
      <c r="C2" s="0" t="n">
        <v>11264821271</v>
      </c>
      <c r="D2" s="0" t="n">
        <v>5104484849</v>
      </c>
      <c r="E2" s="0" t="n">
        <v>1058360826</v>
      </c>
      <c r="F2" s="0" t="n">
        <v>37707641601</v>
      </c>
      <c r="G2" s="0" t="n">
        <v>136582702636</v>
      </c>
      <c r="H2" s="0" t="n">
        <v>2088853</v>
      </c>
      <c r="I2" s="0" t="n">
        <v>1</v>
      </c>
      <c r="J2" s="0" t="n">
        <f aca="false">H2/1000000</f>
        <v>2.088853</v>
      </c>
      <c r="K2" s="0" t="n">
        <f aca="false">F2/1000000000</f>
        <v>37.707641601</v>
      </c>
      <c r="L2" s="0" t="n">
        <f aca="false">(15.3*10^-6)/(1/2^14)</f>
        <v>0.2506752</v>
      </c>
      <c r="M2" s="0" t="n">
        <f aca="false">G2/1000000000*$L$2</f>
        <v>34.2378962998198</v>
      </c>
      <c r="N2" s="0" t="n">
        <f aca="false">K2/$J2</f>
        <v>18.0518406996567</v>
      </c>
      <c r="O2" s="0" t="n">
        <f aca="false">M2/$J2</f>
        <v>16.3907638784634</v>
      </c>
      <c r="P2" s="0" t="n">
        <f aca="false">J$2/J2</f>
        <v>1</v>
      </c>
      <c r="Q2" s="0" t="n">
        <f aca="false">K$2/K2</f>
        <v>1</v>
      </c>
      <c r="R2" s="0" t="n">
        <f aca="false">M$2/M2</f>
        <v>1</v>
      </c>
    </row>
    <row r="3" customFormat="false" ht="12.8" hidden="false" customHeight="false" outlineLevel="0" collapsed="false">
      <c r="B3" s="0" t="n">
        <v>36906</v>
      </c>
      <c r="C3" s="0" t="n">
        <v>11092789728</v>
      </c>
      <c r="D3" s="0" t="n">
        <v>5036471762</v>
      </c>
      <c r="E3" s="0" t="n">
        <v>1020449782</v>
      </c>
      <c r="F3" s="0" t="n">
        <v>18872314453</v>
      </c>
      <c r="G3" s="0" t="n">
        <v>68648132324</v>
      </c>
      <c r="H3" s="0" t="n">
        <v>1044985</v>
      </c>
      <c r="I3" s="0" t="n">
        <v>2</v>
      </c>
      <c r="J3" s="0" t="n">
        <f aca="false">H3/1000000</f>
        <v>1.044985</v>
      </c>
      <c r="K3" s="0" t="n">
        <f aca="false">F3/1000000000</f>
        <v>18.872314453</v>
      </c>
      <c r="M3" s="0" t="n">
        <f aca="false">G3/1000000000*$L$2</f>
        <v>17.2083842999452</v>
      </c>
      <c r="N3" s="0" t="n">
        <f aca="false">K3/$J3</f>
        <v>18.0598902883773</v>
      </c>
      <c r="O3" s="0" t="n">
        <f aca="false">M3/$J3</f>
        <v>16.4675897739634</v>
      </c>
      <c r="P3" s="0" t="n">
        <f aca="false">J$2/J3</f>
        <v>1.99893108513519</v>
      </c>
      <c r="Q3" s="0" t="n">
        <f aca="false">K$2/K3</f>
        <v>1.9980401288304</v>
      </c>
      <c r="R3" s="0" t="n">
        <f aca="false">M$2/M3</f>
        <v>1.98960551455891</v>
      </c>
    </row>
    <row r="4" customFormat="false" ht="12.8" hidden="false" customHeight="false" outlineLevel="0" collapsed="false">
      <c r="B4" s="0" t="n">
        <v>477897</v>
      </c>
      <c r="C4" s="0" t="n">
        <v>11801240355</v>
      </c>
      <c r="D4" s="0" t="n">
        <v>5273332537</v>
      </c>
      <c r="E4" s="0" t="n">
        <v>1256431052</v>
      </c>
      <c r="F4" s="0" t="n">
        <v>12873046875</v>
      </c>
      <c r="G4" s="0" t="n">
        <v>47714416503</v>
      </c>
      <c r="H4" s="0" t="n">
        <v>712824</v>
      </c>
      <c r="I4" s="0" t="n">
        <v>3</v>
      </c>
      <c r="J4" s="0" t="n">
        <f aca="false">H4/1000000</f>
        <v>0.712824</v>
      </c>
      <c r="K4" s="0" t="n">
        <f aca="false">F4/1000000000</f>
        <v>12.873046875</v>
      </c>
      <c r="M4" s="0" t="n">
        <f aca="false">G4/1000000000*$L$2</f>
        <v>11.9608208997728</v>
      </c>
      <c r="N4" s="0" t="n">
        <f aca="false">K4/$J4</f>
        <v>18.0592220169355</v>
      </c>
      <c r="O4" s="0" t="n">
        <f aca="false">M4/$J4</f>
        <v>16.7794868014725</v>
      </c>
      <c r="P4" s="0" t="n">
        <f aca="false">J$2/J4</f>
        <v>2.93039095204426</v>
      </c>
      <c r="Q4" s="0" t="n">
        <f aca="false">K$2/K4</f>
        <v>2.92919321798088</v>
      </c>
      <c r="R4" s="0" t="n">
        <f aca="false">M$2/M4</f>
        <v>2.86250388553767</v>
      </c>
    </row>
    <row r="5" customFormat="false" ht="12.8" hidden="false" customHeight="false" outlineLevel="0" collapsed="false">
      <c r="B5" s="0" t="n">
        <v>22916</v>
      </c>
      <c r="C5" s="0" t="n">
        <v>11070366280</v>
      </c>
      <c r="D5" s="0" t="n">
        <v>5024198025</v>
      </c>
      <c r="E5" s="0" t="n">
        <v>1016129925</v>
      </c>
      <c r="F5" s="0" t="n">
        <v>10342895507</v>
      </c>
      <c r="G5" s="0" t="n">
        <v>37606506347</v>
      </c>
      <c r="H5" s="0" t="n">
        <v>573395</v>
      </c>
      <c r="I5" s="0" t="n">
        <v>4</v>
      </c>
      <c r="J5" s="0" t="n">
        <f aca="false">H5/1000000</f>
        <v>0.573395</v>
      </c>
      <c r="K5" s="0" t="n">
        <f aca="false">F5/1000000000</f>
        <v>10.342895507</v>
      </c>
      <c r="M5" s="0" t="n">
        <f aca="false">G5/1000000000*$L$2</f>
        <v>9.42701849983549</v>
      </c>
      <c r="N5" s="0" t="n">
        <f aca="false">K5/$J5</f>
        <v>18.0379938907734</v>
      </c>
      <c r="O5" s="0" t="n">
        <f aca="false">M5/$J5</f>
        <v>16.440705795892</v>
      </c>
      <c r="P5" s="0" t="n">
        <f aca="false">J$2/J5</f>
        <v>3.64295642619834</v>
      </c>
      <c r="Q5" s="0" t="n">
        <f aca="false">K$2/K5</f>
        <v>3.64575293016155</v>
      </c>
      <c r="R5" s="0" t="n">
        <f aca="false">M$2/M5</f>
        <v>3.63189022069038</v>
      </c>
    </row>
    <row r="6" customFormat="false" ht="12.8" hidden="false" customHeight="false" outlineLevel="0" collapsed="false">
      <c r="B6" s="0" t="n">
        <v>337415</v>
      </c>
      <c r="C6" s="0" t="n">
        <v>13195126886</v>
      </c>
      <c r="D6" s="0" t="n">
        <v>5708987409</v>
      </c>
      <c r="E6" s="0" t="n">
        <v>1753213956</v>
      </c>
      <c r="F6" s="0" t="n">
        <v>9909851074</v>
      </c>
      <c r="G6" s="0" t="n">
        <v>37536071777</v>
      </c>
      <c r="H6" s="0" t="n">
        <v>548890</v>
      </c>
      <c r="I6" s="0" t="n">
        <v>5</v>
      </c>
      <c r="J6" s="0" t="n">
        <f aca="false">H6/1000000</f>
        <v>0.54889</v>
      </c>
      <c r="K6" s="0" t="n">
        <f aca="false">F6/1000000000</f>
        <v>9.909851074</v>
      </c>
      <c r="M6" s="0" t="n">
        <f aca="false">G6/1000000000*$L$2</f>
        <v>9.40936229991383</v>
      </c>
      <c r="N6" s="0" t="n">
        <f aca="false">K6/$J6</f>
        <v>18.0543480005101</v>
      </c>
      <c r="O6" s="0" t="n">
        <f aca="false">M6/$J6</f>
        <v>17.1425281931058</v>
      </c>
      <c r="P6" s="0" t="n">
        <f aca="false">J$2/J6</f>
        <v>3.80559492794549</v>
      </c>
      <c r="Q6" s="0" t="n">
        <f aca="false">K$2/K6</f>
        <v>3.80506642525958</v>
      </c>
      <c r="R6" s="0" t="n">
        <f aca="false">M$2/M6</f>
        <v>3.63870528188009</v>
      </c>
    </row>
    <row r="7" customFormat="false" ht="12.8" hidden="false" customHeight="false" outlineLevel="0" collapsed="false">
      <c r="B7" s="0" t="n">
        <v>1034131</v>
      </c>
      <c r="C7" s="0" t="n">
        <v>14468178912</v>
      </c>
      <c r="D7" s="0" t="n">
        <v>6056460328</v>
      </c>
      <c r="E7" s="0" t="n">
        <v>1676563421</v>
      </c>
      <c r="F7" s="0" t="n">
        <v>10158691406</v>
      </c>
      <c r="G7" s="0" t="n">
        <v>39187927246</v>
      </c>
      <c r="H7" s="0" t="n">
        <v>560263</v>
      </c>
      <c r="I7" s="0" t="n">
        <v>6</v>
      </c>
      <c r="J7" s="0" t="n">
        <f aca="false">H7/1000000</f>
        <v>0.560263</v>
      </c>
      <c r="K7" s="0" t="n">
        <f aca="false">F7/1000000000</f>
        <v>10.158691406</v>
      </c>
      <c r="M7" s="0" t="n">
        <f aca="false">G7/1000000000*$L$2</f>
        <v>9.8234414999765</v>
      </c>
      <c r="N7" s="0" t="n">
        <f aca="false">K7/$J7</f>
        <v>18.1320048013165</v>
      </c>
      <c r="O7" s="0" t="n">
        <f aca="false">M7/$J7</f>
        <v>17.5336252795143</v>
      </c>
      <c r="P7" s="0" t="n">
        <f aca="false">J$2/J7</f>
        <v>3.72834365289159</v>
      </c>
      <c r="Q7" s="0" t="n">
        <f aca="false">K$2/K7</f>
        <v>3.71186012981247</v>
      </c>
      <c r="R7" s="0" t="n">
        <f aca="false">M$2/M7</f>
        <v>3.48532602346151</v>
      </c>
    </row>
    <row r="8" customFormat="false" ht="12.8" hidden="false" customHeight="false" outlineLevel="0" collapsed="false">
      <c r="B8" s="0" t="n">
        <v>794986</v>
      </c>
      <c r="C8" s="0" t="n">
        <v>12111089010</v>
      </c>
      <c r="D8" s="0" t="n">
        <v>5379922899</v>
      </c>
      <c r="E8" s="0" t="n">
        <v>1076054505</v>
      </c>
      <c r="F8" s="0" t="n">
        <v>8360046386</v>
      </c>
      <c r="G8" s="0" t="n">
        <v>31859191894</v>
      </c>
      <c r="H8" s="0" t="n">
        <v>461011</v>
      </c>
      <c r="I8" s="0" t="n">
        <v>7</v>
      </c>
      <c r="J8" s="0" t="n">
        <f aca="false">H8/1000000</f>
        <v>0.461011</v>
      </c>
      <c r="K8" s="0" t="n">
        <f aca="false">F8/1000000000</f>
        <v>8.360046386</v>
      </c>
      <c r="M8" s="0" t="n">
        <f aca="false">G8/1000000000*$L$2</f>
        <v>7.98630929986683</v>
      </c>
      <c r="N8" s="0" t="n">
        <f aca="false">K8/$J8</f>
        <v>18.1341581567468</v>
      </c>
      <c r="O8" s="0" t="n">
        <f aca="false">M8/$J8</f>
        <v>17.3234679863752</v>
      </c>
      <c r="P8" s="0" t="n">
        <f aca="false">J$2/J8</f>
        <v>4.53102637464182</v>
      </c>
      <c r="Q8" s="0" t="n">
        <f aca="false">K$2/K8</f>
        <v>4.51045841852581</v>
      </c>
      <c r="R8" s="0" t="n">
        <f aca="false">M$2/M8</f>
        <v>4.28707366748127</v>
      </c>
    </row>
    <row r="9" customFormat="false" ht="12.8" hidden="false" customHeight="false" outlineLevel="0" collapsed="false">
      <c r="B9" s="0" t="n">
        <v>88215</v>
      </c>
      <c r="C9" s="0" t="n">
        <v>11091849405</v>
      </c>
      <c r="D9" s="0" t="n">
        <v>5028129550</v>
      </c>
      <c r="E9" s="0" t="n">
        <v>1008368677</v>
      </c>
      <c r="F9" s="0" t="n">
        <v>8569030761</v>
      </c>
      <c r="G9" s="0" t="n">
        <v>31286010742</v>
      </c>
      <c r="H9" s="0" t="n">
        <v>473812</v>
      </c>
      <c r="I9" s="0" t="n">
        <v>8</v>
      </c>
      <c r="J9" s="0" t="n">
        <f aca="false">H9/1000000</f>
        <v>0.473812</v>
      </c>
      <c r="K9" s="0" t="n">
        <f aca="false">F9/1000000000</f>
        <v>8.569030761</v>
      </c>
      <c r="M9" s="0" t="n">
        <f aca="false">G9/1000000000*$L$2</f>
        <v>7.842626999953</v>
      </c>
      <c r="N9" s="0" t="n">
        <f aca="false">K9/$J9</f>
        <v>18.0852970397542</v>
      </c>
      <c r="O9" s="0" t="n">
        <f aca="false">M9/$J9</f>
        <v>16.5521915864372</v>
      </c>
      <c r="P9" s="0" t="n">
        <f aca="false">J$2/J9</f>
        <v>4.40861143238246</v>
      </c>
      <c r="Q9" s="0" t="n">
        <f aca="false">K$2/K9</f>
        <v>4.40045585699351</v>
      </c>
      <c r="R9" s="0" t="n">
        <f aca="false">M$2/M9</f>
        <v>4.36561579430273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70</v>
      </c>
      <c r="H10" s="0" t="s">
        <v>7</v>
      </c>
      <c r="I10" s="0" t="s">
        <v>8</v>
      </c>
      <c r="J10" s="0" t="s">
        <v>9</v>
      </c>
      <c r="K10" s="1" t="s">
        <v>10</v>
      </c>
      <c r="L10" s="1"/>
      <c r="M10" s="1" t="s">
        <v>72</v>
      </c>
      <c r="N10" s="1" t="s">
        <v>13</v>
      </c>
      <c r="O10" s="1" t="s">
        <v>73</v>
      </c>
      <c r="P10" s="1" t="s">
        <v>16</v>
      </c>
      <c r="Q10" s="1" t="s">
        <v>17</v>
      </c>
      <c r="R10" s="1" t="s">
        <v>74</v>
      </c>
    </row>
    <row r="11" customFormat="false" ht="12.8" hidden="false" customHeight="false" outlineLevel="0" collapsed="false">
      <c r="A11" s="0" t="s">
        <v>47</v>
      </c>
      <c r="B11" s="0" t="n">
        <v>15937487</v>
      </c>
      <c r="C11" s="0" t="n">
        <v>9353442862</v>
      </c>
      <c r="D11" s="0" t="n">
        <v>3836932064</v>
      </c>
      <c r="E11" s="0" t="n">
        <v>1374417918</v>
      </c>
      <c r="F11" s="0" t="n">
        <v>25387878417</v>
      </c>
      <c r="G11" s="0" t="n">
        <v>118455261230</v>
      </c>
      <c r="H11" s="0" t="n">
        <v>1364124</v>
      </c>
      <c r="I11" s="0" t="n">
        <v>1</v>
      </c>
      <c r="J11" s="0" t="n">
        <f aca="false">H11/1000000</f>
        <v>1.364124</v>
      </c>
      <c r="K11" s="0" t="n">
        <f aca="false">F11/1000000000</f>
        <v>25.387878417</v>
      </c>
      <c r="M11" s="0" t="n">
        <f aca="false">G11/1000000000*$L$2</f>
        <v>29.6937962998825</v>
      </c>
      <c r="N11" s="0" t="n">
        <f aca="false">K11/$J11</f>
        <v>18.6111221685125</v>
      </c>
      <c r="O11" s="0" t="n">
        <f aca="false">M11/$J11</f>
        <v>21.7676665023726</v>
      </c>
      <c r="P11" s="0" t="n">
        <f aca="false">J$11/J11</f>
        <v>1</v>
      </c>
      <c r="Q11" s="0" t="n">
        <f aca="false">K$11/K11</f>
        <v>1</v>
      </c>
      <c r="R11" s="0" t="n">
        <f aca="false">M$11/M11</f>
        <v>1</v>
      </c>
    </row>
    <row r="12" customFormat="false" ht="12.8" hidden="false" customHeight="false" outlineLevel="0" collapsed="false">
      <c r="B12" s="0" t="n">
        <v>17887018</v>
      </c>
      <c r="C12" s="0" t="n">
        <v>11085040337</v>
      </c>
      <c r="D12" s="0" t="n">
        <v>4386739871</v>
      </c>
      <c r="E12" s="0" t="n">
        <v>2026962966</v>
      </c>
      <c r="F12" s="0" t="n">
        <v>14054321289</v>
      </c>
      <c r="G12" s="0" t="n">
        <v>73502929687</v>
      </c>
      <c r="H12" s="0" t="n">
        <v>732638</v>
      </c>
      <c r="I12" s="0" t="n">
        <v>2</v>
      </c>
      <c r="J12" s="0" t="n">
        <f aca="false">H12/1000000</f>
        <v>0.732638</v>
      </c>
      <c r="K12" s="0" t="n">
        <f aca="false">F12/1000000000</f>
        <v>14.054321289</v>
      </c>
      <c r="M12" s="0" t="n">
        <f aca="false">G12/1000000000*$L$2</f>
        <v>18.4253615998747</v>
      </c>
      <c r="N12" s="0" t="n">
        <f aca="false">K12/$J12</f>
        <v>19.1831727114892</v>
      </c>
      <c r="O12" s="0" t="n">
        <f aca="false">M12/$J12</f>
        <v>25.1493392369419</v>
      </c>
      <c r="P12" s="0" t="n">
        <f aca="false">J$11/J12</f>
        <v>1.86193454338978</v>
      </c>
      <c r="Q12" s="0" t="n">
        <f aca="false">K$11/K12</f>
        <v>1.80641084652523</v>
      </c>
      <c r="R12" s="0" t="n">
        <f aca="false">M$11/M12</f>
        <v>1.61157197045644</v>
      </c>
    </row>
    <row r="13" customFormat="false" ht="12.8" hidden="false" customHeight="false" outlineLevel="0" collapsed="false">
      <c r="B13" s="0" t="n">
        <v>20035313</v>
      </c>
      <c r="C13" s="0" t="n">
        <v>11115250760</v>
      </c>
      <c r="D13" s="0" t="n">
        <v>4391221323</v>
      </c>
      <c r="E13" s="0" t="n">
        <v>2035593706</v>
      </c>
      <c r="F13" s="0" t="n">
        <v>10857910156</v>
      </c>
      <c r="G13" s="0" t="n">
        <v>61522888183</v>
      </c>
      <c r="H13" s="0" t="n">
        <v>549892</v>
      </c>
      <c r="I13" s="0" t="n">
        <v>3</v>
      </c>
      <c r="J13" s="0" t="n">
        <f aca="false">H13/1000000</f>
        <v>0.549892</v>
      </c>
      <c r="K13" s="0" t="n">
        <f aca="false">F13/1000000000</f>
        <v>10.857910156</v>
      </c>
      <c r="M13" s="0" t="n">
        <f aca="false">G13/1000000000*$L$2</f>
        <v>15.4222622998512</v>
      </c>
      <c r="N13" s="0" t="n">
        <f aca="false">K13/$J13</f>
        <v>19.7455321335826</v>
      </c>
      <c r="O13" s="0" t="n">
        <f aca="false">M13/$J13</f>
        <v>28.0459841202475</v>
      </c>
      <c r="P13" s="0" t="n">
        <f aca="false">J$11/J13</f>
        <v>2.48071257628771</v>
      </c>
      <c r="Q13" s="0" t="n">
        <f aca="false">K$11/K13</f>
        <v>2.33819197729969</v>
      </c>
      <c r="R13" s="0" t="n">
        <f aca="false">M$11/M13</f>
        <v>1.92538524650622</v>
      </c>
    </row>
    <row r="14" customFormat="false" ht="12.8" hidden="false" customHeight="false" outlineLevel="0" collapsed="false">
      <c r="B14" s="0" t="n">
        <v>20090469</v>
      </c>
      <c r="C14" s="0" t="n">
        <v>11158894900</v>
      </c>
      <c r="D14" s="0" t="n">
        <v>4378773546</v>
      </c>
      <c r="E14" s="0" t="n">
        <v>2045798526</v>
      </c>
      <c r="F14" s="0" t="n">
        <v>10508972167</v>
      </c>
      <c r="G14" s="0" t="n">
        <v>60259033203</v>
      </c>
      <c r="H14" s="0" t="n">
        <v>527565</v>
      </c>
      <c r="I14" s="0" t="n">
        <v>4</v>
      </c>
      <c r="J14" s="0" t="n">
        <f aca="false">H14/1000000</f>
        <v>0.527565</v>
      </c>
      <c r="K14" s="0" t="n">
        <f aca="false">F14/1000000000</f>
        <v>10.508972167</v>
      </c>
      <c r="M14" s="0" t="n">
        <f aca="false">G14/1000000000*$L$2</f>
        <v>15.1054451999687</v>
      </c>
      <c r="N14" s="0" t="n">
        <f aca="false">K14/$J14</f>
        <v>19.9197675490224</v>
      </c>
      <c r="O14" s="0" t="n">
        <f aca="false">M14/$J14</f>
        <v>28.6323869096105</v>
      </c>
      <c r="P14" s="0" t="n">
        <f aca="false">J$11/J14</f>
        <v>2.58569844474141</v>
      </c>
      <c r="Q14" s="0" t="n">
        <f aca="false">K$11/K14</f>
        <v>2.41582887589353</v>
      </c>
      <c r="R14" s="0" t="n">
        <f aca="false">M$11/M14</f>
        <v>1.9657677020962</v>
      </c>
    </row>
    <row r="15" customFormat="false" ht="12.8" hidden="false" customHeight="false" outlineLevel="0" collapsed="false">
      <c r="B15" s="0" t="n">
        <v>19487422</v>
      </c>
      <c r="C15" s="0" t="n">
        <v>11591397540</v>
      </c>
      <c r="D15" s="0" t="n">
        <v>4455605813</v>
      </c>
      <c r="E15" s="0" t="n">
        <v>2169754998</v>
      </c>
      <c r="F15" s="0" t="n">
        <v>11168823242</v>
      </c>
      <c r="G15" s="0" t="n">
        <v>63691284179</v>
      </c>
      <c r="H15" s="0" t="n">
        <v>562495</v>
      </c>
      <c r="I15" s="0" t="n">
        <v>5</v>
      </c>
      <c r="J15" s="0" t="n">
        <f aca="false">H15/1000000</f>
        <v>0.562495</v>
      </c>
      <c r="K15" s="0" t="n">
        <f aca="false">F15/1000000000</f>
        <v>11.168823242</v>
      </c>
      <c r="M15" s="0" t="n">
        <f aca="false">G15/1000000000*$L$2</f>
        <v>15.9658253998277</v>
      </c>
      <c r="N15" s="0" t="n">
        <f aca="false">K15/$J15</f>
        <v>19.855862260109</v>
      </c>
      <c r="O15" s="0" t="n">
        <f aca="false">M15/$J15</f>
        <v>28.3839419013994</v>
      </c>
      <c r="P15" s="0" t="n">
        <f aca="false">J$11/J15</f>
        <v>2.42513089005236</v>
      </c>
      <c r="Q15" s="0" t="n">
        <f aca="false">K$11/K15</f>
        <v>2.27310235527139</v>
      </c>
      <c r="R15" s="0" t="n">
        <f aca="false">M$11/M15</f>
        <v>1.85983471297406</v>
      </c>
    </row>
    <row r="16" customFormat="false" ht="12.8" hidden="false" customHeight="false" outlineLevel="0" collapsed="false">
      <c r="B16" s="0" t="n">
        <v>19407085</v>
      </c>
      <c r="C16" s="0" t="n">
        <v>11377518713</v>
      </c>
      <c r="D16" s="0" t="n">
        <v>4409082635</v>
      </c>
      <c r="E16" s="0" t="n">
        <v>2108166983</v>
      </c>
      <c r="F16" s="0" t="n">
        <v>10672668457</v>
      </c>
      <c r="G16" s="0" t="n">
        <v>61706604003</v>
      </c>
      <c r="H16" s="0" t="n">
        <v>532602</v>
      </c>
      <c r="I16" s="0" t="n">
        <v>6</v>
      </c>
      <c r="J16" s="0" t="n">
        <f aca="false">H16/1000000</f>
        <v>0.532602</v>
      </c>
      <c r="K16" s="0" t="n">
        <f aca="false">F16/1000000000</f>
        <v>10.672668457</v>
      </c>
      <c r="M16" s="0" t="n">
        <f aca="false">G16/1000000000*$L$2</f>
        <v>15.4683152997728</v>
      </c>
      <c r="N16" s="0" t="n">
        <f aca="false">K16/$J16</f>
        <v>20.0387314673997</v>
      </c>
      <c r="O16" s="0" t="n">
        <f aca="false">M16/$J16</f>
        <v>29.0429162860313</v>
      </c>
      <c r="P16" s="0" t="n">
        <f aca="false">J$11/J16</f>
        <v>2.56124460666689</v>
      </c>
      <c r="Q16" s="0" t="n">
        <f aca="false">K$11/K16</f>
        <v>2.37877514131422</v>
      </c>
      <c r="R16" s="0" t="n">
        <f aca="false">M$11/M16</f>
        <v>1.91965289848459</v>
      </c>
    </row>
    <row r="17" customFormat="false" ht="12.8" hidden="false" customHeight="false" outlineLevel="0" collapsed="false">
      <c r="B17" s="0" t="n">
        <v>20556311</v>
      </c>
      <c r="C17" s="0" t="n">
        <v>11323480706</v>
      </c>
      <c r="D17" s="0" t="n">
        <v>4412725251</v>
      </c>
      <c r="E17" s="0" t="n">
        <v>2090118690</v>
      </c>
      <c r="F17" s="0" t="n">
        <v>10766052246</v>
      </c>
      <c r="G17" s="0" t="n">
        <v>62752441406</v>
      </c>
      <c r="H17" s="0" t="n">
        <v>534900</v>
      </c>
      <c r="I17" s="0" t="n">
        <v>7</v>
      </c>
      <c r="J17" s="0" t="n">
        <f aca="false">H17/1000000</f>
        <v>0.5349</v>
      </c>
      <c r="K17" s="0" t="n">
        <f aca="false">F17/1000000000</f>
        <v>10.766052246</v>
      </c>
      <c r="M17" s="0" t="n">
        <f aca="false">G17/1000000000*$L$2</f>
        <v>15.7304807999373</v>
      </c>
      <c r="N17" s="0" t="n">
        <f aca="false">K17/$J17</f>
        <v>20.1272242400449</v>
      </c>
      <c r="O17" s="0" t="n">
        <f aca="false">M17/$J17</f>
        <v>29.4082647222609</v>
      </c>
      <c r="P17" s="0" t="n">
        <f aca="false">J$11/J17</f>
        <v>2.55024116657319</v>
      </c>
      <c r="Q17" s="0" t="n">
        <f aca="false">K$11/K17</f>
        <v>2.35814185524063</v>
      </c>
      <c r="R17" s="0" t="n">
        <f aca="false">M$11/M17</f>
        <v>1.88765980376142</v>
      </c>
    </row>
    <row r="18" customFormat="false" ht="12.8" hidden="false" customHeight="false" outlineLevel="0" collapsed="false">
      <c r="B18" s="0" t="n">
        <v>22093878</v>
      </c>
      <c r="C18" s="0" t="n">
        <v>11788438493</v>
      </c>
      <c r="D18" s="0" t="n">
        <v>4484045720</v>
      </c>
      <c r="E18" s="0" t="n">
        <v>2226037800</v>
      </c>
      <c r="F18" s="0" t="n">
        <v>15519836425</v>
      </c>
      <c r="G18" s="0" t="n">
        <v>81113586425</v>
      </c>
      <c r="H18" s="0" t="n">
        <v>796567</v>
      </c>
      <c r="I18" s="0" t="n">
        <v>8</v>
      </c>
      <c r="J18" s="0" t="n">
        <f aca="false">H18/1000000</f>
        <v>0.796567</v>
      </c>
      <c r="K18" s="0" t="n">
        <f aca="false">F18/1000000000</f>
        <v>15.519836425</v>
      </c>
      <c r="M18" s="0" t="n">
        <f aca="false">G18/1000000000*$L$2</f>
        <v>20.3331644998042</v>
      </c>
      <c r="N18" s="0" t="n">
        <f aca="false">K18/$J18</f>
        <v>19.4834036873232</v>
      </c>
      <c r="O18" s="0" t="n">
        <f aca="false">M18/$J18</f>
        <v>25.5259940467081</v>
      </c>
      <c r="P18" s="0" t="n">
        <f aca="false">J$11/J18</f>
        <v>1.71250378185388</v>
      </c>
      <c r="Q18" s="0" t="n">
        <f aca="false">K$11/K18</f>
        <v>1.63583414939246</v>
      </c>
      <c r="R18" s="0" t="n">
        <f aca="false">M$11/M18</f>
        <v>1.46036276351222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70</v>
      </c>
      <c r="H19" s="0" t="s">
        <v>7</v>
      </c>
      <c r="I19" s="0" t="s">
        <v>8</v>
      </c>
      <c r="J19" s="0" t="s">
        <v>9</v>
      </c>
      <c r="K19" s="1" t="s">
        <v>10</v>
      </c>
      <c r="L19" s="1"/>
      <c r="M19" s="1" t="s">
        <v>72</v>
      </c>
      <c r="N19" s="1" t="s">
        <v>13</v>
      </c>
      <c r="O19" s="1" t="s">
        <v>73</v>
      </c>
      <c r="P19" s="1" t="s">
        <v>16</v>
      </c>
      <c r="Q19" s="1" t="s">
        <v>17</v>
      </c>
      <c r="R19" s="1" t="s">
        <v>74</v>
      </c>
    </row>
    <row r="20" customFormat="false" ht="12.8" hidden="false" customHeight="false" outlineLevel="0" collapsed="false">
      <c r="A20" s="0" t="s">
        <v>48</v>
      </c>
      <c r="B20" s="0" t="n">
        <v>97747438</v>
      </c>
      <c r="C20" s="0" t="n">
        <v>81127666724</v>
      </c>
      <c r="D20" s="0" t="n">
        <v>29706287413</v>
      </c>
      <c r="E20" s="0" t="n">
        <v>12901498122</v>
      </c>
      <c r="F20" s="0" t="n">
        <v>180059265136</v>
      </c>
      <c r="G20" s="0" t="n">
        <v>801641662597</v>
      </c>
      <c r="H20" s="0" t="n">
        <v>9739458</v>
      </c>
      <c r="I20" s="0" t="n">
        <v>1</v>
      </c>
      <c r="J20" s="0" t="n">
        <f aca="false">H20/1000000</f>
        <v>9.739458</v>
      </c>
      <c r="K20" s="0" t="n">
        <f aca="false">F20/1000000000</f>
        <v>180.059265136</v>
      </c>
      <c r="M20" s="0" t="n">
        <f aca="false">G20/1000000000*$L$2</f>
        <v>200.951684099835</v>
      </c>
      <c r="N20" s="0" t="n">
        <f aca="false">K20/$J20</f>
        <v>18.4876063058129</v>
      </c>
      <c r="O20" s="0" t="n">
        <f aca="false">M20/$J20</f>
        <v>20.6327378895043</v>
      </c>
      <c r="P20" s="0" t="n">
        <f aca="false">J$20/J20</f>
        <v>1</v>
      </c>
      <c r="Q20" s="0" t="n">
        <f aca="false">K$20/K20</f>
        <v>1</v>
      </c>
      <c r="R20" s="0" t="n">
        <f aca="false">M$20/M20</f>
        <v>1</v>
      </c>
    </row>
    <row r="21" customFormat="false" ht="12.8" hidden="false" customHeight="false" outlineLevel="0" collapsed="false">
      <c r="B21" s="0" t="n">
        <v>91078311</v>
      </c>
      <c r="C21" s="0" t="n">
        <v>80545116710</v>
      </c>
      <c r="D21" s="0" t="n">
        <v>29489404921</v>
      </c>
      <c r="E21" s="0" t="n">
        <v>12866568843</v>
      </c>
      <c r="F21" s="0" t="n">
        <v>118327880859</v>
      </c>
      <c r="G21" s="0" t="n">
        <v>568501708984</v>
      </c>
      <c r="H21" s="0" t="n">
        <v>6298879</v>
      </c>
      <c r="I21" s="0" t="n">
        <v>2</v>
      </c>
      <c r="J21" s="0" t="n">
        <f aca="false">H21/1000000</f>
        <v>6.298879</v>
      </c>
      <c r="K21" s="0" t="n">
        <f aca="false">F21/1000000000</f>
        <v>118.327880859</v>
      </c>
      <c r="M21" s="0" t="n">
        <f aca="false">G21/1000000000*$L$2</f>
        <v>142.509279599906</v>
      </c>
      <c r="N21" s="0" t="n">
        <f aca="false">K21/$J21</f>
        <v>18.7855459453976</v>
      </c>
      <c r="O21" s="0" t="n">
        <f aca="false">M21/$J21</f>
        <v>22.6245463041767</v>
      </c>
      <c r="P21" s="0" t="n">
        <f aca="false">J$20/J21</f>
        <v>1.54622084342309</v>
      </c>
      <c r="Q21" s="0" t="n">
        <f aca="false">K$20/K21</f>
        <v>1.52169770834111</v>
      </c>
      <c r="R21" s="0" t="n">
        <f aca="false">M$20/M21</f>
        <v>1.41009543142739</v>
      </c>
    </row>
    <row r="22" customFormat="false" ht="12.8" hidden="false" customHeight="false" outlineLevel="0" collapsed="false">
      <c r="B22" s="0" t="n">
        <v>100709356</v>
      </c>
      <c r="C22" s="0" t="n">
        <v>80468683027</v>
      </c>
      <c r="D22" s="0" t="n">
        <v>29433268665</v>
      </c>
      <c r="E22" s="0" t="n">
        <v>12837404444</v>
      </c>
      <c r="F22" s="0" t="n">
        <v>83335266113</v>
      </c>
      <c r="G22" s="0" t="n">
        <v>429024108886</v>
      </c>
      <c r="H22" s="0" t="n">
        <v>4343032</v>
      </c>
      <c r="I22" s="0" t="n">
        <v>3</v>
      </c>
      <c r="J22" s="0" t="n">
        <f aca="false">H22/1000000</f>
        <v>4.343032</v>
      </c>
      <c r="K22" s="0" t="n">
        <f aca="false">F22/1000000000</f>
        <v>83.335266113</v>
      </c>
      <c r="M22" s="0" t="n">
        <f aca="false">G22/1000000000*$L$2</f>
        <v>107.54570429982</v>
      </c>
      <c r="N22" s="0" t="n">
        <f aca="false">K22/$J22</f>
        <v>19.1882689588748</v>
      </c>
      <c r="O22" s="0" t="n">
        <f aca="false">M22/$J22</f>
        <v>24.762816460901</v>
      </c>
      <c r="P22" s="0" t="n">
        <f aca="false">J$20/J22</f>
        <v>2.2425480631964</v>
      </c>
      <c r="Q22" s="0" t="n">
        <f aca="false">K$20/K22</f>
        <v>2.16066106865064</v>
      </c>
      <c r="R22" s="0" t="n">
        <f aca="false">M$20/M22</f>
        <v>1.86852357709812</v>
      </c>
    </row>
    <row r="23" customFormat="false" ht="12.8" hidden="false" customHeight="false" outlineLevel="0" collapsed="false">
      <c r="B23" s="0" t="n">
        <v>117429502</v>
      </c>
      <c r="C23" s="0" t="n">
        <v>80808208325</v>
      </c>
      <c r="D23" s="0" t="n">
        <v>29495555113</v>
      </c>
      <c r="E23" s="0" t="n">
        <v>12935943565</v>
      </c>
      <c r="F23" s="0" t="n">
        <v>72934875488</v>
      </c>
      <c r="G23" s="0" t="n">
        <v>391214294433</v>
      </c>
      <c r="H23" s="0" t="n">
        <v>3744992</v>
      </c>
      <c r="I23" s="0" t="n">
        <v>4</v>
      </c>
      <c r="J23" s="0" t="n">
        <f aca="false">H23/1000000</f>
        <v>3.744992</v>
      </c>
      <c r="K23" s="0" t="n">
        <f aca="false">F23/1000000000</f>
        <v>72.934875488</v>
      </c>
      <c r="M23" s="0" t="n">
        <f aca="false">G23/1000000000*$L$2</f>
        <v>98.0677214998512</v>
      </c>
      <c r="N23" s="0" t="n">
        <f aca="false">K23/$J23</f>
        <v>19.4753087557997</v>
      </c>
      <c r="O23" s="0" t="n">
        <f aca="false">M23/$J23</f>
        <v>26.1863634154228</v>
      </c>
      <c r="P23" s="0" t="n">
        <f aca="false">J$20/J23</f>
        <v>2.60066189727508</v>
      </c>
      <c r="Q23" s="0" t="n">
        <f aca="false">K$20/K23</f>
        <v>2.4687677044931</v>
      </c>
      <c r="R23" s="0" t="n">
        <f aca="false">M$20/M23</f>
        <v>2.04911137963107</v>
      </c>
    </row>
    <row r="24" customFormat="false" ht="12.8" hidden="false" customHeight="false" outlineLevel="0" collapsed="false">
      <c r="B24" s="0" t="n">
        <v>111680562</v>
      </c>
      <c r="C24" s="0" t="n">
        <v>82340057356</v>
      </c>
      <c r="D24" s="0" t="n">
        <v>29748785123</v>
      </c>
      <c r="E24" s="0" t="n">
        <v>13388495266</v>
      </c>
      <c r="F24" s="0" t="n">
        <v>80944946289</v>
      </c>
      <c r="G24" s="0" t="n">
        <v>427796936035</v>
      </c>
      <c r="H24" s="0" t="n">
        <v>4167441</v>
      </c>
      <c r="I24" s="0" t="n">
        <v>5</v>
      </c>
      <c r="J24" s="0" t="n">
        <f aca="false">H24/1000000</f>
        <v>4.167441</v>
      </c>
      <c r="K24" s="0" t="n">
        <f aca="false">F24/1000000000</f>
        <v>80.944946289</v>
      </c>
      <c r="M24" s="0" t="n">
        <f aca="false">G24/1000000000*$L$2</f>
        <v>107.238082499961</v>
      </c>
      <c r="N24" s="0" t="n">
        <f aca="false">K24/$J24</f>
        <v>19.4231775060523</v>
      </c>
      <c r="O24" s="0" t="n">
        <f aca="false">M24/$J24</f>
        <v>25.7323576986359</v>
      </c>
      <c r="P24" s="0" t="n">
        <f aca="false">J$20/J24</f>
        <v>2.33703560530311</v>
      </c>
      <c r="Q24" s="0" t="n">
        <f aca="false">K$20/K24</f>
        <v>2.22446580535281</v>
      </c>
      <c r="R24" s="0" t="n">
        <f aca="false">M$20/M24</f>
        <v>1.87388360007191</v>
      </c>
    </row>
    <row r="25" customFormat="false" ht="12.8" hidden="false" customHeight="false" outlineLevel="0" collapsed="false">
      <c r="B25" s="0" t="n">
        <v>112435702</v>
      </c>
      <c r="C25" s="0" t="n">
        <v>82036322715</v>
      </c>
      <c r="D25" s="0" t="n">
        <v>29720874495</v>
      </c>
      <c r="E25" s="0" t="n">
        <v>13282657283</v>
      </c>
      <c r="F25" s="0" t="n">
        <v>76172485351</v>
      </c>
      <c r="G25" s="0" t="n">
        <v>411837219238</v>
      </c>
      <c r="H25" s="0" t="n">
        <v>3887569</v>
      </c>
      <c r="I25" s="0" t="n">
        <v>6</v>
      </c>
      <c r="J25" s="0" t="n">
        <f aca="false">H25/1000000</f>
        <v>3.887569</v>
      </c>
      <c r="K25" s="0" t="n">
        <f aca="false">F25/1000000000</f>
        <v>76.172485351</v>
      </c>
      <c r="M25" s="0" t="n">
        <f aca="false">G25/1000000000*$L$2</f>
        <v>103.23737729993</v>
      </c>
      <c r="N25" s="0" t="n">
        <f aca="false">K25/$J25</f>
        <v>19.5938606751417</v>
      </c>
      <c r="O25" s="0" t="n">
        <f aca="false">M25/$J25</f>
        <v>26.5557671902234</v>
      </c>
      <c r="P25" s="0" t="n">
        <f aca="false">J$20/J25</f>
        <v>2.50528234997244</v>
      </c>
      <c r="Q25" s="0" t="n">
        <f aca="false">K$20/K25</f>
        <v>2.36383602696293</v>
      </c>
      <c r="R25" s="0" t="n">
        <f aca="false">M$20/M25</f>
        <v>1.94650125134449</v>
      </c>
      <c r="S25" s="0" t="s">
        <v>75</v>
      </c>
    </row>
    <row r="26" customFormat="false" ht="12.8" hidden="false" customHeight="false" outlineLevel="0" collapsed="false">
      <c r="B26" s="0" t="n">
        <v>116611926</v>
      </c>
      <c r="C26" s="0" t="n">
        <v>81361155268</v>
      </c>
      <c r="D26" s="0" t="n">
        <v>29575553943</v>
      </c>
      <c r="E26" s="0" t="n">
        <v>13094643484</v>
      </c>
      <c r="F26" s="0" t="n">
        <v>73822937011</v>
      </c>
      <c r="G26" s="0" t="n">
        <v>405675842285</v>
      </c>
      <c r="H26" s="0" t="n">
        <v>3741807</v>
      </c>
      <c r="I26" s="0" t="n">
        <v>7</v>
      </c>
      <c r="J26" s="0" t="n">
        <f aca="false">H26/1000000</f>
        <v>3.741807</v>
      </c>
      <c r="K26" s="0" t="n">
        <f aca="false">F26/1000000000</f>
        <v>73.822937011</v>
      </c>
      <c r="M26" s="0" t="n">
        <f aca="false">G26/1000000000*$L$2</f>
        <v>101.692872899961</v>
      </c>
      <c r="N26" s="0" t="n">
        <f aca="false">K26/$J26</f>
        <v>19.7292209381724</v>
      </c>
      <c r="O26" s="0" t="n">
        <f aca="false">M26/$J26</f>
        <v>27.1774767912831</v>
      </c>
      <c r="P26" s="0" t="n">
        <f aca="false">J$20/J26</f>
        <v>2.60287556252901</v>
      </c>
      <c r="Q26" s="0" t="n">
        <f aca="false">K$20/K26</f>
        <v>2.43906937906264</v>
      </c>
      <c r="R26" s="0" t="n">
        <f aca="false">M$20/M26</f>
        <v>1.9760645792505</v>
      </c>
    </row>
    <row r="27" customFormat="false" ht="12.8" hidden="false" customHeight="false" outlineLevel="0" collapsed="false">
      <c r="B27" s="0" t="n">
        <v>122629168</v>
      </c>
      <c r="C27" s="0" t="n">
        <v>81803590676</v>
      </c>
      <c r="D27" s="0" t="n">
        <v>29670175927</v>
      </c>
      <c r="E27" s="0" t="n">
        <v>13234319984</v>
      </c>
      <c r="F27" s="0" t="n">
        <v>79329833984</v>
      </c>
      <c r="G27" s="0" t="n">
        <v>427596435546</v>
      </c>
      <c r="H27" s="0" t="n">
        <v>4044799</v>
      </c>
      <c r="I27" s="0" t="n">
        <v>8</v>
      </c>
      <c r="J27" s="0" t="n">
        <f aca="false">H27/1000000</f>
        <v>4.044799</v>
      </c>
      <c r="K27" s="0" t="n">
        <f aca="false">F27/1000000000</f>
        <v>79.329833984</v>
      </c>
      <c r="M27" s="0" t="n">
        <f aca="false">G27/1000000000*$L$2</f>
        <v>107.187821999781</v>
      </c>
      <c r="N27" s="0" t="n">
        <f aca="false">K27/$J27</f>
        <v>19.6128000387658</v>
      </c>
      <c r="O27" s="0" t="n">
        <f aca="false">M27/$J27</f>
        <v>26.5001603292971</v>
      </c>
      <c r="P27" s="0" t="n">
        <f aca="false">J$20/J27</f>
        <v>2.40789665938901</v>
      </c>
      <c r="Q27" s="0" t="n">
        <f aca="false">K$20/K27</f>
        <v>2.26975472017647</v>
      </c>
      <c r="R27" s="0" t="n">
        <f aca="false">M$20/M27</f>
        <v>1.87476226637245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70</v>
      </c>
      <c r="H28" s="0" t="s">
        <v>7</v>
      </c>
      <c r="I28" s="0" t="s">
        <v>8</v>
      </c>
      <c r="J28" s="0" t="s">
        <v>9</v>
      </c>
      <c r="K28" s="1" t="s">
        <v>10</v>
      </c>
      <c r="L28" s="1"/>
      <c r="M28" s="1" t="s">
        <v>72</v>
      </c>
      <c r="N28" s="1" t="s">
        <v>13</v>
      </c>
      <c r="O28" s="1" t="s">
        <v>73</v>
      </c>
      <c r="P28" s="1" t="s">
        <v>16</v>
      </c>
      <c r="Q28" s="1" t="s">
        <v>17</v>
      </c>
      <c r="R28" s="1" t="s">
        <v>74</v>
      </c>
    </row>
    <row r="29" customFormat="false" ht="12.8" hidden="false" customHeight="false" outlineLevel="0" collapsed="false">
      <c r="A29" s="0" t="s">
        <v>49</v>
      </c>
      <c r="B29" s="0" t="n">
        <v>37711402</v>
      </c>
      <c r="C29" s="0" t="n">
        <v>179721705188</v>
      </c>
      <c r="D29" s="0" t="n">
        <v>82667547322</v>
      </c>
      <c r="E29" s="0" t="n">
        <v>7503469699</v>
      </c>
      <c r="F29" s="0" t="n">
        <v>509245422363</v>
      </c>
      <c r="G29" s="0" t="n">
        <v>1979301696777</v>
      </c>
      <c r="H29" s="0" t="n">
        <v>28079373</v>
      </c>
      <c r="I29" s="0" t="n">
        <v>1</v>
      </c>
      <c r="J29" s="0" t="n">
        <f aca="false">H29/1000000</f>
        <v>28.079373</v>
      </c>
      <c r="K29" s="0" t="n">
        <f aca="false">F29/1000000000</f>
        <v>509.245422363</v>
      </c>
      <c r="M29" s="0" t="n">
        <f aca="false">G29/1000000000*$L$2</f>
        <v>496.161848699914</v>
      </c>
      <c r="N29" s="0" t="n">
        <f aca="false">K29/$J29</f>
        <v>18.135925697593</v>
      </c>
      <c r="O29" s="0" t="n">
        <f aca="false">M29/$J29</f>
        <v>17.6699760603598</v>
      </c>
      <c r="P29" s="0" t="n">
        <f aca="false">J$29/J29</f>
        <v>1</v>
      </c>
      <c r="Q29" s="0" t="n">
        <f aca="false">K$29/K29</f>
        <v>1</v>
      </c>
      <c r="R29" s="0" t="n">
        <f aca="false">M$29/M29</f>
        <v>1</v>
      </c>
    </row>
    <row r="30" customFormat="false" ht="12.8" hidden="false" customHeight="false" outlineLevel="0" collapsed="false">
      <c r="B30" s="0" t="n">
        <v>75016788</v>
      </c>
      <c r="C30" s="0" t="n">
        <v>182863691550</v>
      </c>
      <c r="D30" s="0" t="n">
        <v>82326963726</v>
      </c>
      <c r="E30" s="0" t="n">
        <v>8835894291</v>
      </c>
      <c r="F30" s="0" t="n">
        <v>314477905273</v>
      </c>
      <c r="G30" s="0" t="n">
        <v>1293393432617</v>
      </c>
      <c r="H30" s="0" t="n">
        <v>17229017</v>
      </c>
      <c r="I30" s="0" t="n">
        <v>2</v>
      </c>
      <c r="J30" s="0" t="n">
        <f aca="false">H30/1000000</f>
        <v>17.229017</v>
      </c>
      <c r="K30" s="0" t="n">
        <f aca="false">F30/1000000000</f>
        <v>314.477905273</v>
      </c>
      <c r="M30" s="0" t="n">
        <f aca="false">G30/1000000000*$L$2</f>
        <v>324.221657399953</v>
      </c>
      <c r="N30" s="0" t="n">
        <f aca="false">K30/$J30</f>
        <v>18.252806023292</v>
      </c>
      <c r="O30" s="0" t="n">
        <f aca="false">M30/$J30</f>
        <v>18.818349148994</v>
      </c>
      <c r="P30" s="0" t="n">
        <f aca="false">J$29/J30</f>
        <v>1.62977220348671</v>
      </c>
      <c r="Q30" s="0" t="n">
        <f aca="false">K$29/K30</f>
        <v>1.61933609269281</v>
      </c>
      <c r="R30" s="0" t="n">
        <f aca="false">M$29/M30</f>
        <v>1.53031679832498</v>
      </c>
    </row>
    <row r="31" customFormat="false" ht="12.8" hidden="false" customHeight="false" outlineLevel="0" collapsed="false">
      <c r="B31" s="0" t="n">
        <v>77929853</v>
      </c>
      <c r="C31" s="0" t="n">
        <v>186068381556</v>
      </c>
      <c r="D31" s="0" t="n">
        <v>82788947050</v>
      </c>
      <c r="E31" s="0" t="n">
        <v>9720988609</v>
      </c>
      <c r="F31" s="0" t="n">
        <v>227614074707</v>
      </c>
      <c r="G31" s="0" t="n">
        <v>965381408691</v>
      </c>
      <c r="H31" s="0" t="n">
        <v>12415697</v>
      </c>
      <c r="I31" s="0" t="n">
        <v>3</v>
      </c>
      <c r="J31" s="0" t="n">
        <f aca="false">H31/1000000</f>
        <v>12.415697</v>
      </c>
      <c r="K31" s="0" t="n">
        <f aca="false">F31/1000000000</f>
        <v>227.614074707</v>
      </c>
      <c r="M31" s="0" t="n">
        <f aca="false">G31/1000000000*$L$2</f>
        <v>241.997177699898</v>
      </c>
      <c r="N31" s="0" t="n">
        <f aca="false">K31/$J31</f>
        <v>18.3327665540646</v>
      </c>
      <c r="O31" s="0" t="n">
        <f aca="false">M31/$J31</f>
        <v>19.4912277337227</v>
      </c>
      <c r="P31" s="0" t="n">
        <f aca="false">J$29/J31</f>
        <v>2.26160263092761</v>
      </c>
      <c r="Q31" s="0" t="n">
        <f aca="false">K$29/K31</f>
        <v>2.23731956390893</v>
      </c>
      <c r="R31" s="0" t="n">
        <f aca="false">M$29/M31</f>
        <v>2.05027948431368</v>
      </c>
    </row>
    <row r="32" customFormat="false" ht="12.8" hidden="false" customHeight="false" outlineLevel="0" collapsed="false">
      <c r="B32" s="0" t="n">
        <v>84373289</v>
      </c>
      <c r="C32" s="0" t="n">
        <v>189185513380</v>
      </c>
      <c r="D32" s="0" t="n">
        <v>83232726569</v>
      </c>
      <c r="E32" s="0" t="n">
        <v>10617299886</v>
      </c>
      <c r="F32" s="0" t="n">
        <v>184944091796</v>
      </c>
      <c r="G32" s="0" t="n">
        <v>803641296386</v>
      </c>
      <c r="H32" s="0" t="n">
        <v>10050244</v>
      </c>
      <c r="I32" s="0" t="n">
        <v>4</v>
      </c>
      <c r="J32" s="0" t="n">
        <f aca="false">H32/1000000</f>
        <v>10.050244</v>
      </c>
      <c r="K32" s="0" t="n">
        <f aca="false">F32/1000000000</f>
        <v>184.944091796</v>
      </c>
      <c r="M32" s="0" t="n">
        <f aca="false">G32/1000000000*$L$2</f>
        <v>201.45294269982</v>
      </c>
      <c r="N32" s="0" t="n">
        <f aca="false">K32/$J32</f>
        <v>18.4019504199102</v>
      </c>
      <c r="O32" s="0" t="n">
        <f aca="false">M32/$J32</f>
        <v>20.0445822708205</v>
      </c>
      <c r="P32" s="0" t="n">
        <f aca="false">J$29/J32</f>
        <v>2.79389963069553</v>
      </c>
      <c r="Q32" s="0" t="n">
        <f aca="false">K$29/K32</f>
        <v>2.75351008738747</v>
      </c>
      <c r="R32" s="0" t="n">
        <f aca="false">M$29/M32</f>
        <v>2.46291685815299</v>
      </c>
    </row>
    <row r="33" customFormat="false" ht="12.8" hidden="false" customHeight="false" outlineLevel="0" collapsed="false">
      <c r="B33" s="0" t="n">
        <v>151681808</v>
      </c>
      <c r="C33" s="0" t="n">
        <v>216012211996</v>
      </c>
      <c r="D33" s="0" t="n">
        <v>87136892333</v>
      </c>
      <c r="E33" s="0" t="n">
        <v>18268040814</v>
      </c>
      <c r="F33" s="0" t="n">
        <v>251771545410</v>
      </c>
      <c r="G33" s="0" t="n">
        <v>1057180236816</v>
      </c>
      <c r="H33" s="0" t="n">
        <v>13753334</v>
      </c>
      <c r="I33" s="0" t="n">
        <v>5</v>
      </c>
      <c r="J33" s="0" t="n">
        <f aca="false">H33/1000000</f>
        <v>13.753334</v>
      </c>
      <c r="K33" s="0" t="n">
        <f aca="false">F33/1000000000</f>
        <v>251.77154541</v>
      </c>
      <c r="M33" s="0" t="n">
        <f aca="false">G33/1000000000*$L$2</f>
        <v>265.008867299898</v>
      </c>
      <c r="N33" s="0" t="n">
        <f aca="false">K33/$J33</f>
        <v>18.3062190891314</v>
      </c>
      <c r="O33" s="0" t="n">
        <f aca="false">M33/$J33</f>
        <v>19.2687000330173</v>
      </c>
      <c r="P33" s="0" t="n">
        <f aca="false">J$29/J33</f>
        <v>2.04164117587779</v>
      </c>
      <c r="Q33" s="0" t="n">
        <f aca="false">K$29/K33</f>
        <v>2.02264883243146</v>
      </c>
      <c r="R33" s="0" t="n">
        <f aca="false">M$29/M33</f>
        <v>1.87224621483488</v>
      </c>
    </row>
    <row r="34" customFormat="false" ht="12.8" hidden="false" customHeight="false" outlineLevel="0" collapsed="false">
      <c r="B34" s="0" t="n">
        <v>218769718</v>
      </c>
      <c r="C34" s="0" t="n">
        <v>210572488370</v>
      </c>
      <c r="D34" s="0" t="n">
        <v>86395809212</v>
      </c>
      <c r="E34" s="0" t="n">
        <v>16701363692</v>
      </c>
      <c r="F34" s="0" t="n">
        <v>224411804199</v>
      </c>
      <c r="G34" s="0" t="n">
        <v>954913024902</v>
      </c>
      <c r="H34" s="0" t="n">
        <v>12238284</v>
      </c>
      <c r="I34" s="0" t="n">
        <v>6</v>
      </c>
      <c r="J34" s="0" t="n">
        <f aca="false">H34/1000000</f>
        <v>12.238284</v>
      </c>
      <c r="K34" s="0" t="n">
        <f aca="false">F34/1000000000</f>
        <v>224.411804199</v>
      </c>
      <c r="M34" s="0" t="n">
        <f aca="false">G34/1000000000*$L$2</f>
        <v>239.373013499914</v>
      </c>
      <c r="N34" s="0" t="n">
        <f aca="false">K34/$J34</f>
        <v>18.3368684857289</v>
      </c>
      <c r="O34" s="0" t="n">
        <f aca="false">M34/$J34</f>
        <v>19.5593608956872</v>
      </c>
      <c r="P34" s="0" t="n">
        <f aca="false">J$29/J34</f>
        <v>2.29438808578065</v>
      </c>
      <c r="Q34" s="0" t="n">
        <f aca="false">K$29/K34</f>
        <v>2.26924525731017</v>
      </c>
      <c r="R34" s="0" t="n">
        <f aca="false">M$29/M34</f>
        <v>2.072755994694</v>
      </c>
    </row>
    <row r="35" customFormat="false" ht="12.8" hidden="false" customHeight="false" outlineLevel="0" collapsed="false">
      <c r="B35" s="0" t="n">
        <v>248156658</v>
      </c>
      <c r="C35" s="0" t="n">
        <v>205891830344</v>
      </c>
      <c r="D35" s="0" t="n">
        <v>85747151649</v>
      </c>
      <c r="E35" s="0" t="n">
        <v>15350775871</v>
      </c>
      <c r="F35" s="0" t="n">
        <v>203447326660</v>
      </c>
      <c r="G35" s="0" t="n">
        <v>876757995605</v>
      </c>
      <c r="H35" s="0" t="n">
        <v>11076043</v>
      </c>
      <c r="I35" s="0" t="n">
        <v>7</v>
      </c>
      <c r="J35" s="0" t="n">
        <f aca="false">H35/1000000</f>
        <v>11.076043</v>
      </c>
      <c r="K35" s="0" t="n">
        <f aca="false">F35/1000000000</f>
        <v>203.44732666</v>
      </c>
      <c r="M35" s="0" t="n">
        <f aca="false">G35/1000000000*$L$2</f>
        <v>219.781485899882</v>
      </c>
      <c r="N35" s="0" t="n">
        <f aca="false">K35/$J35</f>
        <v>18.3682319272325</v>
      </c>
      <c r="O35" s="0" t="n">
        <f aca="false">M35/$J35</f>
        <v>19.8429606945262</v>
      </c>
      <c r="P35" s="0" t="n">
        <f aca="false">J$29/J35</f>
        <v>2.53514481661005</v>
      </c>
      <c r="Q35" s="0" t="n">
        <f aca="false">K$29/K35</f>
        <v>2.50308239839419</v>
      </c>
      <c r="R35" s="0" t="n">
        <f aca="false">M$29/M35</f>
        <v>2.25752340634339</v>
      </c>
    </row>
    <row r="36" customFormat="false" ht="12.8" hidden="false" customHeight="false" outlineLevel="0" collapsed="false">
      <c r="B36" s="0" t="n">
        <v>270449142</v>
      </c>
      <c r="C36" s="0" t="n">
        <v>204355228710</v>
      </c>
      <c r="D36" s="0" t="n">
        <v>85571074655</v>
      </c>
      <c r="E36" s="0" t="n">
        <v>14880712926</v>
      </c>
      <c r="F36" s="0" t="n">
        <v>191377624511</v>
      </c>
      <c r="G36" s="0" t="n">
        <v>828489074707</v>
      </c>
      <c r="H36" s="0" t="n">
        <v>10407742</v>
      </c>
      <c r="I36" s="0" t="n">
        <v>8</v>
      </c>
      <c r="J36" s="0" t="n">
        <f aca="false">H36/1000000</f>
        <v>10.407742</v>
      </c>
      <c r="K36" s="0" t="n">
        <f aca="false">F36/1000000000</f>
        <v>191.377624511</v>
      </c>
      <c r="M36" s="0" t="n">
        <f aca="false">G36/1000000000*$L$2</f>
        <v>207.681664499992</v>
      </c>
      <c r="N36" s="0" t="n">
        <f aca="false">K36/$J36</f>
        <v>18.3880062083591</v>
      </c>
      <c r="O36" s="0" t="n">
        <f aca="false">M36/$J36</f>
        <v>19.9545362000703</v>
      </c>
      <c r="P36" s="0" t="n">
        <f aca="false">J$29/J36</f>
        <v>2.69793130921193</v>
      </c>
      <c r="Q36" s="0" t="n">
        <f aca="false">K$29/K36</f>
        <v>2.66094546666154</v>
      </c>
      <c r="R36" s="0" t="n">
        <f aca="false">M$29/M36</f>
        <v>2.38904984652573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70</v>
      </c>
      <c r="H37" s="0" t="s">
        <v>7</v>
      </c>
      <c r="I37" s="0" t="s">
        <v>8</v>
      </c>
      <c r="J37" s="0" t="s">
        <v>9</v>
      </c>
      <c r="K37" s="1" t="s">
        <v>10</v>
      </c>
      <c r="L37" s="1"/>
      <c r="M37" s="1" t="s">
        <v>72</v>
      </c>
      <c r="N37" s="1" t="s">
        <v>13</v>
      </c>
      <c r="O37" s="1" t="s">
        <v>73</v>
      </c>
      <c r="P37" s="1" t="s">
        <v>16</v>
      </c>
      <c r="Q37" s="1" t="s">
        <v>17</v>
      </c>
      <c r="R37" s="1" t="s">
        <v>74</v>
      </c>
    </row>
    <row r="38" customFormat="false" ht="12.8" hidden="false" customHeight="false" outlineLevel="0" collapsed="false">
      <c r="A38" s="0" t="s">
        <v>50</v>
      </c>
      <c r="B38" s="0" t="n">
        <v>1364504767</v>
      </c>
      <c r="C38" s="0" t="n">
        <v>137294688866</v>
      </c>
      <c r="D38" s="0" t="n">
        <v>34657918100</v>
      </c>
      <c r="E38" s="0" t="n">
        <v>28695206237</v>
      </c>
      <c r="F38" s="0" t="n">
        <v>903784973144</v>
      </c>
      <c r="G38" s="0" t="n">
        <v>3610092163085</v>
      </c>
      <c r="H38" s="0" t="n">
        <v>49702270</v>
      </c>
      <c r="I38" s="0" t="n">
        <v>1</v>
      </c>
      <c r="J38" s="0" t="n">
        <f aca="false">H38/1000000</f>
        <v>49.70227</v>
      </c>
      <c r="K38" s="0" t="n">
        <f aca="false">F38/1000000000</f>
        <v>903.784973144</v>
      </c>
      <c r="M38" s="0" t="n">
        <f aca="false">G38/1000000000*$L$2</f>
        <v>904.960574999765</v>
      </c>
      <c r="N38" s="0" t="n">
        <f aca="false">K38/$J38</f>
        <v>18.1839777769506</v>
      </c>
      <c r="O38" s="0" t="n">
        <f aca="false">M38/$J38</f>
        <v>18.2076306575085</v>
      </c>
      <c r="P38" s="0" t="n">
        <f aca="false">J$38/J38</f>
        <v>1</v>
      </c>
      <c r="Q38" s="0" t="n">
        <f aca="false">K$38/K38</f>
        <v>1</v>
      </c>
      <c r="R38" s="0" t="n">
        <f aca="false">M$38/M38</f>
        <v>1</v>
      </c>
    </row>
    <row r="39" customFormat="false" ht="12.8" hidden="false" customHeight="false" outlineLevel="0" collapsed="false">
      <c r="B39" s="0" t="n">
        <v>1314655168</v>
      </c>
      <c r="C39" s="0" t="n">
        <v>137198044204</v>
      </c>
      <c r="D39" s="0" t="n">
        <v>34478712768</v>
      </c>
      <c r="E39" s="0" t="n">
        <v>28650986037</v>
      </c>
      <c r="F39" s="0" t="n">
        <v>604742187500</v>
      </c>
      <c r="G39" s="0" t="n">
        <v>2492846252441</v>
      </c>
      <c r="H39" s="0" t="n">
        <v>33142243</v>
      </c>
      <c r="I39" s="0" t="n">
        <v>2</v>
      </c>
      <c r="J39" s="0" t="n">
        <f aca="false">H39/1000000</f>
        <v>33.142243</v>
      </c>
      <c r="K39" s="0" t="n">
        <f aca="false">F39/1000000000</f>
        <v>604.7421875</v>
      </c>
      <c r="M39" s="0" t="n">
        <f aca="false">G39/1000000000*$L$2</f>
        <v>624.894732899898</v>
      </c>
      <c r="N39" s="0" t="n">
        <f aca="false">K39/$J39</f>
        <v>18.2468696370369</v>
      </c>
      <c r="O39" s="0" t="n">
        <f aca="false">M39/$J39</f>
        <v>18.8549318433245</v>
      </c>
      <c r="P39" s="0" t="n">
        <f aca="false">J$38/J39</f>
        <v>1.49966524595212</v>
      </c>
      <c r="Q39" s="0" t="n">
        <f aca="false">K$38/K39</f>
        <v>1.49449631896898</v>
      </c>
      <c r="R39" s="0" t="n">
        <f aca="false">M$38/M39</f>
        <v>1.44818083327441</v>
      </c>
    </row>
    <row r="40" customFormat="false" ht="12.8" hidden="false" customHeight="false" outlineLevel="0" collapsed="false">
      <c r="B40" s="0" t="n">
        <v>1360938061</v>
      </c>
      <c r="C40" s="0" t="n">
        <v>137217835924</v>
      </c>
      <c r="D40" s="0" t="n">
        <v>34378539601</v>
      </c>
      <c r="E40" s="0" t="n">
        <v>28675181135</v>
      </c>
      <c r="F40" s="0" t="n">
        <v>457590209960</v>
      </c>
      <c r="G40" s="0" t="n">
        <v>1945780151367</v>
      </c>
      <c r="H40" s="0" t="n">
        <v>24976378</v>
      </c>
      <c r="I40" s="0" t="n">
        <v>3</v>
      </c>
      <c r="J40" s="0" t="n">
        <f aca="false">H40/1000000</f>
        <v>24.976378</v>
      </c>
      <c r="K40" s="0" t="n">
        <f aca="false">F40/1000000000</f>
        <v>457.59020996</v>
      </c>
      <c r="M40" s="0" t="n">
        <f aca="false">G40/1000000000*$L$2</f>
        <v>487.758828599953</v>
      </c>
      <c r="N40" s="0" t="n">
        <f aca="false">K40/$J40</f>
        <v>18.3209194687877</v>
      </c>
      <c r="O40" s="0" t="n">
        <f aca="false">M40/$J40</f>
        <v>19.5288055217595</v>
      </c>
      <c r="P40" s="0" t="n">
        <f aca="false">J$38/J40</f>
        <v>1.98997108387773</v>
      </c>
      <c r="Q40" s="0" t="n">
        <f aca="false">K$38/K40</f>
        <v>1.97509683002834</v>
      </c>
      <c r="R40" s="0" t="n">
        <f aca="false">M$38/M40</f>
        <v>1.85534432579587</v>
      </c>
    </row>
    <row r="41" customFormat="false" ht="12.8" hidden="false" customHeight="false" outlineLevel="0" collapsed="false">
      <c r="B41" s="0" t="n">
        <v>1363695077</v>
      </c>
      <c r="C41" s="0" t="n">
        <v>137683361585</v>
      </c>
      <c r="D41" s="0" t="n">
        <v>34404407003</v>
      </c>
      <c r="E41" s="0" t="n">
        <v>28791887419</v>
      </c>
      <c r="F41" s="0" t="n">
        <v>365465209960</v>
      </c>
      <c r="G41" s="0" t="n">
        <v>1591021240234</v>
      </c>
      <c r="H41" s="0" t="n">
        <v>19870573</v>
      </c>
      <c r="I41" s="0" t="n">
        <v>4</v>
      </c>
      <c r="J41" s="0" t="n">
        <f aca="false">H41/1000000</f>
        <v>19.870573</v>
      </c>
      <c r="K41" s="0" t="n">
        <f aca="false">F41/1000000000</f>
        <v>365.46520996</v>
      </c>
      <c r="M41" s="0" t="n">
        <f aca="false">G41/1000000000*$L$2</f>
        <v>398.829567599906</v>
      </c>
      <c r="N41" s="0" t="n">
        <f aca="false">K41/$J41</f>
        <v>18.3922834011883</v>
      </c>
      <c r="O41" s="0" t="n">
        <f aca="false">M41/$J41</f>
        <v>20.0713672222691</v>
      </c>
      <c r="P41" s="0" t="n">
        <f aca="false">J$38/J41</f>
        <v>2.50130028962929</v>
      </c>
      <c r="Q41" s="0" t="n">
        <f aca="false">K$38/K41</f>
        <v>2.47297129388299</v>
      </c>
      <c r="R41" s="0" t="n">
        <f aca="false">M$38/M41</f>
        <v>2.2690408347748</v>
      </c>
    </row>
    <row r="42" customFormat="false" ht="12.8" hidden="false" customHeight="false" outlineLevel="0" collapsed="false">
      <c r="B42" s="0" t="n">
        <v>1329052626</v>
      </c>
      <c r="C42" s="0" t="n">
        <v>138349671552</v>
      </c>
      <c r="D42" s="0" t="n">
        <v>34465768770</v>
      </c>
      <c r="E42" s="0" t="n">
        <v>28999086248</v>
      </c>
      <c r="F42" s="0" t="n">
        <v>337879516601</v>
      </c>
      <c r="G42" s="0" t="n">
        <v>1480294067382</v>
      </c>
      <c r="H42" s="0" t="n">
        <v>18350690</v>
      </c>
      <c r="I42" s="0" t="n">
        <v>5</v>
      </c>
      <c r="J42" s="0" t="n">
        <f aca="false">H42/1000000</f>
        <v>18.35069</v>
      </c>
      <c r="K42" s="0" t="n">
        <f aca="false">F42/1000000000</f>
        <v>337.879516601</v>
      </c>
      <c r="M42" s="0" t="n">
        <f aca="false">G42/1000000000*$L$2</f>
        <v>371.073011399796</v>
      </c>
      <c r="N42" s="0" t="n">
        <f aca="false">K42/$J42</f>
        <v>18.4123603309194</v>
      </c>
      <c r="O42" s="0" t="n">
        <f aca="false">M42/$J42</f>
        <v>20.221202112825</v>
      </c>
      <c r="P42" s="0" t="n">
        <f aca="false">J$38/J42</f>
        <v>2.7084687278789</v>
      </c>
      <c r="Q42" s="0" t="n">
        <f aca="false">K$38/K42</f>
        <v>2.6748735236628</v>
      </c>
      <c r="R42" s="0" t="n">
        <f aca="false">M$38/M42</f>
        <v>2.4387668927632</v>
      </c>
    </row>
    <row r="43" customFormat="false" ht="12.8" hidden="false" customHeight="false" outlineLevel="0" collapsed="false">
      <c r="B43" s="0" t="n">
        <v>1370930493</v>
      </c>
      <c r="C43" s="0" t="n">
        <v>138373017491</v>
      </c>
      <c r="D43" s="0" t="n">
        <v>34444571578</v>
      </c>
      <c r="E43" s="0" t="n">
        <v>29006904468</v>
      </c>
      <c r="F43" s="0" t="n">
        <v>293322631835</v>
      </c>
      <c r="G43" s="0" t="n">
        <v>1315231689453</v>
      </c>
      <c r="H43" s="0" t="n">
        <v>15869149</v>
      </c>
      <c r="I43" s="0" t="n">
        <v>6</v>
      </c>
      <c r="J43" s="0" t="n">
        <f aca="false">H43/1000000</f>
        <v>15.869149</v>
      </c>
      <c r="K43" s="0" t="n">
        <f aca="false">F43/1000000000</f>
        <v>293.322631835</v>
      </c>
      <c r="M43" s="0" t="n">
        <f aca="false">G43/1000000000*$L$2</f>
        <v>329.695966799969</v>
      </c>
      <c r="N43" s="0" t="n">
        <f aca="false">K43/$J43</f>
        <v>18.4838287065677</v>
      </c>
      <c r="O43" s="0" t="n">
        <f aca="false">M43/$J43</f>
        <v>20.7759071894762</v>
      </c>
      <c r="P43" s="0" t="n">
        <f aca="false">J$38/J43</f>
        <v>3.13200600737948</v>
      </c>
      <c r="Q43" s="0" t="n">
        <f aca="false">K$38/K43</f>
        <v>3.08119754513998</v>
      </c>
      <c r="R43" s="0" t="n">
        <f aca="false">M$38/M43</f>
        <v>2.74483362287782</v>
      </c>
    </row>
    <row r="44" customFormat="false" ht="12.8" hidden="false" customHeight="false" outlineLevel="0" collapsed="false">
      <c r="B44" s="0" t="n">
        <v>1380472542</v>
      </c>
      <c r="C44" s="0" t="n">
        <v>138416775103</v>
      </c>
      <c r="D44" s="0" t="n">
        <v>34438154834</v>
      </c>
      <c r="E44" s="0" t="n">
        <v>29001137041</v>
      </c>
      <c r="F44" s="0" t="n">
        <v>246939025878</v>
      </c>
      <c r="G44" s="0" t="n">
        <v>1135175354003</v>
      </c>
      <c r="H44" s="0" t="n">
        <v>13294208</v>
      </c>
      <c r="I44" s="0" t="n">
        <v>7</v>
      </c>
      <c r="J44" s="0" t="n">
        <f aca="false">H44/1000000</f>
        <v>13.294208</v>
      </c>
      <c r="K44" s="0" t="n">
        <f aca="false">F44/1000000000</f>
        <v>246.939025878</v>
      </c>
      <c r="M44" s="0" t="n">
        <f aca="false">G44/1000000000*$L$2</f>
        <v>284.560308899773</v>
      </c>
      <c r="N44" s="0" t="n">
        <f aca="false">K44/$J44</f>
        <v>18.5749332249052</v>
      </c>
      <c r="O44" s="0" t="n">
        <f aca="false">M44/$J44</f>
        <v>21.4048335109375</v>
      </c>
      <c r="P44" s="0" t="n">
        <f aca="false">J$38/J44</f>
        <v>3.73864091790951</v>
      </c>
      <c r="Q44" s="0" t="n">
        <f aca="false">K$38/K44</f>
        <v>3.65995196559378</v>
      </c>
      <c r="R44" s="0" t="n">
        <f aca="false">M$38/M44</f>
        <v>3.18020660892137</v>
      </c>
    </row>
    <row r="45" customFormat="false" ht="12.8" hidden="false" customHeight="false" outlineLevel="0" collapsed="false">
      <c r="B45" s="0" t="n">
        <v>1416115185</v>
      </c>
      <c r="C45" s="0" t="n">
        <v>138718516960</v>
      </c>
      <c r="D45" s="0" t="n">
        <v>34454297707</v>
      </c>
      <c r="E45" s="0" t="n">
        <v>29106295252</v>
      </c>
      <c r="F45" s="0" t="n">
        <v>223744873046</v>
      </c>
      <c r="G45" s="0" t="n">
        <v>1047157470703</v>
      </c>
      <c r="H45" s="0" t="n">
        <v>11998455</v>
      </c>
      <c r="I45" s="0" t="n">
        <v>8</v>
      </c>
      <c r="J45" s="0" t="n">
        <f aca="false">H45/1000000</f>
        <v>11.998455</v>
      </c>
      <c r="K45" s="0" t="n">
        <f aca="false">F45/1000000000</f>
        <v>223.744873046</v>
      </c>
      <c r="M45" s="0" t="n">
        <f aca="false">G45/1000000000*$L$2</f>
        <v>262.496408399969</v>
      </c>
      <c r="N45" s="0" t="n">
        <f aca="false">K45/$J45</f>
        <v>18.6478069923169</v>
      </c>
      <c r="O45" s="0" t="n">
        <f aca="false">M45/$J45</f>
        <v>21.8775174303665</v>
      </c>
      <c r="P45" s="0" t="n">
        <f aca="false">J$38/J45</f>
        <v>4.14238916593845</v>
      </c>
      <c r="Q45" s="0" t="n">
        <f aca="false">K$38/K45</f>
        <v>4.03935500662037</v>
      </c>
      <c r="R45" s="0" t="n">
        <f aca="false">M$38/M45</f>
        <v>3.44751602704166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70</v>
      </c>
      <c r="H46" s="0" t="s">
        <v>7</v>
      </c>
      <c r="I46" s="0" t="s">
        <v>8</v>
      </c>
      <c r="J46" s="0" t="s">
        <v>9</v>
      </c>
      <c r="K46" s="1" t="s">
        <v>10</v>
      </c>
      <c r="L46" s="1"/>
      <c r="M46" s="1" t="s">
        <v>72</v>
      </c>
      <c r="N46" s="1" t="s">
        <v>13</v>
      </c>
      <c r="O46" s="1" t="s">
        <v>73</v>
      </c>
      <c r="P46" s="1" t="s">
        <v>16</v>
      </c>
      <c r="Q46" s="1" t="s">
        <v>17</v>
      </c>
      <c r="R46" s="1" t="s">
        <v>74</v>
      </c>
    </row>
    <row r="47" customFormat="false" ht="12.8" hidden="false" customHeight="false" outlineLevel="0" collapsed="false">
      <c r="A47" s="0" t="s">
        <v>51</v>
      </c>
      <c r="B47" s="0" t="n">
        <v>176796164</v>
      </c>
      <c r="C47" s="0" t="n">
        <v>405507032897</v>
      </c>
      <c r="D47" s="0" t="n">
        <v>186026441148</v>
      </c>
      <c r="E47" s="0" t="n">
        <v>4070804307</v>
      </c>
      <c r="F47" s="0" t="n">
        <v>866255615234</v>
      </c>
      <c r="G47" s="0" t="n">
        <v>3373548339843</v>
      </c>
      <c r="H47" s="0" t="n">
        <v>47734163</v>
      </c>
      <c r="I47" s="0" t="n">
        <v>1</v>
      </c>
      <c r="J47" s="0" t="n">
        <f aca="false">H47/1000000</f>
        <v>47.734163</v>
      </c>
      <c r="K47" s="0" t="n">
        <f aca="false">F47/1000000000</f>
        <v>866.255615234</v>
      </c>
      <c r="M47" s="0" t="n">
        <f aca="false">G47/1000000000*$L$2</f>
        <v>845.664904799812</v>
      </c>
      <c r="N47" s="0" t="n">
        <f aca="false">K47/$J47</f>
        <v>18.1474977414813</v>
      </c>
      <c r="O47" s="0" t="n">
        <f aca="false">M47/$J47</f>
        <v>17.7161356071083</v>
      </c>
      <c r="P47" s="0" t="n">
        <f aca="false">J$47/J47</f>
        <v>1</v>
      </c>
      <c r="Q47" s="0" t="n">
        <f aca="false">K$47/K47</f>
        <v>1</v>
      </c>
      <c r="R47" s="0" t="n">
        <f aca="false">M$47/M47</f>
        <v>1</v>
      </c>
    </row>
    <row r="48" customFormat="false" ht="12.8" hidden="false" customHeight="false" outlineLevel="0" collapsed="false">
      <c r="B48" s="0" t="n">
        <v>188365230</v>
      </c>
      <c r="C48" s="0" t="n">
        <v>403838923701</v>
      </c>
      <c r="D48" s="0" t="n">
        <v>185374050516</v>
      </c>
      <c r="E48" s="0" t="n">
        <v>3627394661</v>
      </c>
      <c r="F48" s="0" t="n">
        <v>438386535644</v>
      </c>
      <c r="G48" s="0" t="n">
        <v>1770786071777</v>
      </c>
      <c r="H48" s="0" t="n">
        <v>24032099</v>
      </c>
      <c r="I48" s="0" t="n">
        <v>2</v>
      </c>
      <c r="J48" s="0" t="n">
        <f aca="false">H48/1000000</f>
        <v>24.032099</v>
      </c>
      <c r="K48" s="0" t="n">
        <f aca="false">F48/1000000000</f>
        <v>438.386535644</v>
      </c>
      <c r="M48" s="0" t="n">
        <f aca="false">G48/1000000000*$L$2</f>
        <v>443.892152699914</v>
      </c>
      <c r="N48" s="0" t="n">
        <f aca="false">K48/$J48</f>
        <v>18.2417081272843</v>
      </c>
      <c r="O48" s="0" t="n">
        <f aca="false">M48/$J48</f>
        <v>18.4708024338579</v>
      </c>
      <c r="P48" s="0" t="n">
        <f aca="false">J$47/J48</f>
        <v>1.98626690910353</v>
      </c>
      <c r="Q48" s="0" t="n">
        <f aca="false">K$47/K48</f>
        <v>1.97600871559947</v>
      </c>
      <c r="R48" s="0" t="n">
        <f aca="false">M$47/M48</f>
        <v>1.9051134372531</v>
      </c>
    </row>
    <row r="49" customFormat="false" ht="12.8" hidden="false" customHeight="false" outlineLevel="0" collapsed="false">
      <c r="B49" s="0" t="n">
        <v>195133103</v>
      </c>
      <c r="C49" s="0" t="n">
        <v>405117433738</v>
      </c>
      <c r="D49" s="0" t="n">
        <v>185488839292</v>
      </c>
      <c r="E49" s="0" t="n">
        <v>3994245588</v>
      </c>
      <c r="F49" s="0" t="n">
        <v>324993041992</v>
      </c>
      <c r="G49" s="0" t="n">
        <v>1350270385742</v>
      </c>
      <c r="H49" s="0" t="n">
        <v>17744112</v>
      </c>
      <c r="I49" s="0" t="n">
        <v>3</v>
      </c>
      <c r="J49" s="0" t="n">
        <f aca="false">H49/1000000</f>
        <v>17.744112</v>
      </c>
      <c r="K49" s="0" t="n">
        <f aca="false">F49/1000000000</f>
        <v>324.993041992</v>
      </c>
      <c r="M49" s="0" t="n">
        <f aca="false">G49/1000000000*$L$2</f>
        <v>338.479298999953</v>
      </c>
      <c r="N49" s="0" t="n">
        <f aca="false">K49/$J49</f>
        <v>18.3155427553658</v>
      </c>
      <c r="O49" s="0" t="n">
        <f aca="false">M49/$J49</f>
        <v>19.0755840021723</v>
      </c>
      <c r="P49" s="0" t="n">
        <f aca="false">J$47/J49</f>
        <v>2.69014098874038</v>
      </c>
      <c r="Q49" s="0" t="n">
        <f aca="false">K$47/K49</f>
        <v>2.66545895851925</v>
      </c>
      <c r="R49" s="0" t="n">
        <f aca="false">M$47/M49</f>
        <v>2.49842429743371</v>
      </c>
    </row>
    <row r="50" customFormat="false" ht="12.8" hidden="false" customHeight="false" outlineLevel="0" collapsed="false">
      <c r="B50" s="0" t="n">
        <v>187897533</v>
      </c>
      <c r="C50" s="0" t="n">
        <v>406258863846</v>
      </c>
      <c r="D50" s="0" t="n">
        <v>185611265749</v>
      </c>
      <c r="E50" s="0" t="n">
        <v>4320585404</v>
      </c>
      <c r="F50" s="0" t="n">
        <v>250242492675</v>
      </c>
      <c r="G50" s="0" t="n">
        <v>1070362060546</v>
      </c>
      <c r="H50" s="0" t="n">
        <v>13594123</v>
      </c>
      <c r="I50" s="0" t="n">
        <v>4</v>
      </c>
      <c r="J50" s="0" t="n">
        <f aca="false">H50/1000000</f>
        <v>13.594123</v>
      </c>
      <c r="K50" s="0" t="n">
        <f aca="false">F50/1000000000</f>
        <v>250.242492675</v>
      </c>
      <c r="M50" s="0" t="n">
        <f aca="false">G50/1000000000*$L$2</f>
        <v>268.313223599781</v>
      </c>
      <c r="N50" s="0" t="n">
        <f aca="false">K50/$J50</f>
        <v>18.4081380369296</v>
      </c>
      <c r="O50" s="0" t="n">
        <f aca="false">M50/$J50</f>
        <v>19.7374426875335</v>
      </c>
      <c r="P50" s="0" t="n">
        <f aca="false">J$47/J50</f>
        <v>3.51138230836958</v>
      </c>
      <c r="Q50" s="0" t="n">
        <f aca="false">K$47/K50</f>
        <v>3.46166474755765</v>
      </c>
      <c r="R50" s="0" t="n">
        <f aca="false">M$47/M50</f>
        <v>3.1517824334339</v>
      </c>
    </row>
    <row r="51" customFormat="false" ht="12.8" hidden="false" customHeight="false" outlineLevel="0" collapsed="false">
      <c r="B51" s="0" t="n">
        <v>232674554</v>
      </c>
      <c r="C51" s="0" t="n">
        <v>412552284921</v>
      </c>
      <c r="D51" s="0" t="n">
        <v>186570027566</v>
      </c>
      <c r="E51" s="0" t="n">
        <v>6099678915</v>
      </c>
      <c r="F51" s="0" t="n">
        <v>342260009765</v>
      </c>
      <c r="G51" s="0" t="n">
        <v>1419411621093</v>
      </c>
      <c r="H51" s="0" t="n">
        <v>18688661</v>
      </c>
      <c r="I51" s="0" t="n">
        <v>5</v>
      </c>
      <c r="J51" s="0" t="n">
        <f aca="false">H51/1000000</f>
        <v>18.688661</v>
      </c>
      <c r="K51" s="0" t="n">
        <f aca="false">F51/1000000000</f>
        <v>342.260009765</v>
      </c>
      <c r="M51" s="0" t="n">
        <f aca="false">G51/1000000000*$L$2</f>
        <v>355.811291999812</v>
      </c>
      <c r="N51" s="0" t="n">
        <f aca="false">K51/$J51</f>
        <v>18.313779128692</v>
      </c>
      <c r="O51" s="0" t="n">
        <f aca="false">M51/$J51</f>
        <v>19.0388863065049</v>
      </c>
      <c r="P51" s="0" t="n">
        <f aca="false">J$47/J51</f>
        <v>2.55417779797065</v>
      </c>
      <c r="Q51" s="0" t="n">
        <f aca="false">K$47/K51</f>
        <v>2.53098694126954</v>
      </c>
      <c r="R51" s="0" t="n">
        <f aca="false">M$47/M51</f>
        <v>2.37672306588926</v>
      </c>
    </row>
    <row r="52" customFormat="false" ht="12.8" hidden="false" customHeight="false" outlineLevel="0" collapsed="false">
      <c r="B52" s="0" t="n">
        <v>266974668</v>
      </c>
      <c r="C52" s="0" t="n">
        <v>411455002205</v>
      </c>
      <c r="D52" s="0" t="n">
        <v>186375453083</v>
      </c>
      <c r="E52" s="0" t="n">
        <v>5804648965</v>
      </c>
      <c r="F52" s="0" t="n">
        <v>290152099609</v>
      </c>
      <c r="G52" s="0" t="n">
        <v>1226450927734</v>
      </c>
      <c r="H52" s="0" t="n">
        <v>15796573</v>
      </c>
      <c r="I52" s="0" t="n">
        <v>6</v>
      </c>
      <c r="J52" s="0" t="n">
        <f aca="false">H52/1000000</f>
        <v>15.796573</v>
      </c>
      <c r="K52" s="0" t="n">
        <f aca="false">F52/1000000000</f>
        <v>290.152099609</v>
      </c>
      <c r="M52" s="0" t="n">
        <f aca="false">G52/1000000000*$L$2</f>
        <v>307.440831599906</v>
      </c>
      <c r="N52" s="0" t="n">
        <f aca="false">K52/$J52</f>
        <v>18.3680409421081</v>
      </c>
      <c r="O52" s="0" t="n">
        <f aca="false">M52/$J52</f>
        <v>19.4625018730269</v>
      </c>
      <c r="P52" s="0" t="n">
        <f aca="false">J$47/J52</f>
        <v>3.02180498263769</v>
      </c>
      <c r="Q52" s="0" t="n">
        <f aca="false">K$47/K52</f>
        <v>2.98552247735356</v>
      </c>
      <c r="R52" s="0" t="n">
        <f aca="false">M$47/M52</f>
        <v>2.75065904681241</v>
      </c>
    </row>
    <row r="53" customFormat="false" ht="12.8" hidden="false" customHeight="false" outlineLevel="0" collapsed="false">
      <c r="B53" s="0" t="n">
        <v>292643109</v>
      </c>
      <c r="C53" s="0" t="n">
        <v>409044297415</v>
      </c>
      <c r="D53" s="0" t="n">
        <v>186009293952</v>
      </c>
      <c r="E53" s="0" t="n">
        <v>5116344804</v>
      </c>
      <c r="F53" s="0" t="n">
        <v>249547973632</v>
      </c>
      <c r="G53" s="0" t="n">
        <v>1073746215820</v>
      </c>
      <c r="H53" s="0" t="n">
        <v>13539233</v>
      </c>
      <c r="I53" s="0" t="n">
        <v>7</v>
      </c>
      <c r="J53" s="0" t="n">
        <f aca="false">H53/1000000</f>
        <v>13.539233</v>
      </c>
      <c r="K53" s="0" t="n">
        <f aca="false">F53/1000000000</f>
        <v>249.547973632</v>
      </c>
      <c r="M53" s="0" t="n">
        <f aca="false">G53/1000000000*$L$2</f>
        <v>269.161547399922</v>
      </c>
      <c r="N53" s="0" t="n">
        <f aca="false">K53/$J53</f>
        <v>18.4314704999907</v>
      </c>
      <c r="O53" s="0" t="n">
        <f aca="false">M53/$J53</f>
        <v>19.8801178323707</v>
      </c>
      <c r="P53" s="0" t="n">
        <f aca="false">J$47/J53</f>
        <v>3.52561795782671</v>
      </c>
      <c r="Q53" s="0" t="n">
        <f aca="false">K$47/K53</f>
        <v>3.47129893553629</v>
      </c>
      <c r="R53" s="0" t="n">
        <f aca="false">M$47/M53</f>
        <v>3.1418488746586</v>
      </c>
    </row>
    <row r="54" customFormat="false" ht="12.8" hidden="false" customHeight="false" outlineLevel="0" collapsed="false">
      <c r="B54" s="0" t="n">
        <v>319750215</v>
      </c>
      <c r="C54" s="0" t="n">
        <v>408569445647</v>
      </c>
      <c r="D54" s="0" t="n">
        <v>185921092379</v>
      </c>
      <c r="E54" s="0" t="n">
        <v>4980808068</v>
      </c>
      <c r="F54" s="0" t="n">
        <v>230092468261</v>
      </c>
      <c r="G54" s="0" t="n">
        <v>1004401977539</v>
      </c>
      <c r="H54" s="0" t="n">
        <v>12452005</v>
      </c>
      <c r="I54" s="0" t="n">
        <v>8</v>
      </c>
      <c r="J54" s="0" t="n">
        <f aca="false">H54/1000000</f>
        <v>12.452005</v>
      </c>
      <c r="K54" s="0" t="n">
        <f aca="false">F54/1000000000</f>
        <v>230.092468261</v>
      </c>
      <c r="M54" s="0" t="n">
        <f aca="false">G54/1000000000*$L$2</f>
        <v>251.778666599984</v>
      </c>
      <c r="N54" s="0" t="n">
        <f aca="false">K54/$J54</f>
        <v>18.4783469217206</v>
      </c>
      <c r="O54" s="0" t="n">
        <f aca="false">M54/$J54</f>
        <v>20.219929770345</v>
      </c>
      <c r="P54" s="0" t="n">
        <f aca="false">J$47/J54</f>
        <v>3.83345196215389</v>
      </c>
      <c r="Q54" s="0" t="n">
        <f aca="false">K$47/K54</f>
        <v>3.76481517096589</v>
      </c>
      <c r="R54" s="0" t="n">
        <f aca="false">M$47/M54</f>
        <v>3.35876313994215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70</v>
      </c>
      <c r="H55" s="0" t="s">
        <v>7</v>
      </c>
      <c r="I55" s="0" t="s">
        <v>8</v>
      </c>
      <c r="J55" s="0" t="s">
        <v>9</v>
      </c>
      <c r="K55" s="1" t="s">
        <v>10</v>
      </c>
      <c r="L55" s="1"/>
      <c r="M55" s="1" t="s">
        <v>72</v>
      </c>
      <c r="N55" s="1" t="s">
        <v>13</v>
      </c>
      <c r="O55" s="1" t="s">
        <v>73</v>
      </c>
      <c r="P55" s="1" t="s">
        <v>16</v>
      </c>
      <c r="Q55" s="1" t="s">
        <v>17</v>
      </c>
      <c r="R55" s="1" t="s">
        <v>74</v>
      </c>
    </row>
    <row r="56" customFormat="false" ht="12.8" hidden="false" customHeight="false" outlineLevel="0" collapsed="false">
      <c r="A56" s="0" t="s">
        <v>52</v>
      </c>
      <c r="B56" s="0" t="n">
        <v>12438843</v>
      </c>
      <c r="C56" s="0" t="n">
        <v>10969842393</v>
      </c>
      <c r="D56" s="0" t="n">
        <v>3788944428</v>
      </c>
      <c r="E56" s="0" t="n">
        <v>2524890172</v>
      </c>
      <c r="F56" s="0" t="n">
        <v>22964416503</v>
      </c>
      <c r="G56" s="0" t="n">
        <v>100898254394</v>
      </c>
      <c r="H56" s="0" t="n">
        <v>1246456</v>
      </c>
      <c r="I56" s="0" t="n">
        <v>1</v>
      </c>
      <c r="J56" s="0" t="n">
        <f aca="false">H56/1000000</f>
        <v>1.246456</v>
      </c>
      <c r="K56" s="0" t="n">
        <f aca="false">F56/1000000000</f>
        <v>22.964416503</v>
      </c>
      <c r="M56" s="0" t="n">
        <f aca="false">G56/1000000000*$L$2</f>
        <v>25.2926900998668</v>
      </c>
      <c r="N56" s="0" t="n">
        <f aca="false">K56/$J56</f>
        <v>18.4237682701997</v>
      </c>
      <c r="O56" s="0" t="n">
        <f aca="false">M56/$J56</f>
        <v>20.2916830597043</v>
      </c>
      <c r="P56" s="0" t="n">
        <f aca="false">J$56/J56</f>
        <v>1</v>
      </c>
      <c r="Q56" s="0" t="n">
        <f aca="false">K$56/K56</f>
        <v>1</v>
      </c>
      <c r="R56" s="0" t="n">
        <f aca="false">M$56/M56</f>
        <v>1</v>
      </c>
    </row>
    <row r="57" customFormat="false" ht="12.8" hidden="false" customHeight="false" outlineLevel="0" collapsed="false">
      <c r="B57" s="0" t="n">
        <v>13615786</v>
      </c>
      <c r="C57" s="0" t="n">
        <v>10976852183</v>
      </c>
      <c r="D57" s="0" t="n">
        <v>3789781305</v>
      </c>
      <c r="E57" s="0" t="n">
        <v>2524271092</v>
      </c>
      <c r="F57" s="0" t="n">
        <v>12278564453</v>
      </c>
      <c r="G57" s="0" t="n">
        <v>59456970214</v>
      </c>
      <c r="H57" s="0" t="n">
        <v>653236</v>
      </c>
      <c r="I57" s="0" t="n">
        <v>2</v>
      </c>
      <c r="J57" s="0" t="n">
        <f aca="false">H57/1000000</f>
        <v>0.653236</v>
      </c>
      <c r="K57" s="0" t="n">
        <f aca="false">F57/1000000000</f>
        <v>12.278564453</v>
      </c>
      <c r="M57" s="0" t="n">
        <f aca="false">G57/1000000000*$L$2</f>
        <v>14.9043878997885</v>
      </c>
      <c r="N57" s="0" t="n">
        <f aca="false">K57/$J57</f>
        <v>18.7965213996167</v>
      </c>
      <c r="O57" s="0" t="n">
        <f aca="false">M57/$J57</f>
        <v>22.8162377759163</v>
      </c>
      <c r="P57" s="0" t="n">
        <f aca="false">J$56/J57</f>
        <v>1.90812508802332</v>
      </c>
      <c r="Q57" s="0" t="n">
        <f aca="false">K$56/K57</f>
        <v>1.87028512908845</v>
      </c>
      <c r="R57" s="0" t="n">
        <f aca="false">M$56/M57</f>
        <v>1.69699623157458</v>
      </c>
    </row>
    <row r="58" customFormat="false" ht="12.8" hidden="false" customHeight="false" outlineLevel="0" collapsed="false">
      <c r="B58" s="0" t="n">
        <v>13431594</v>
      </c>
      <c r="C58" s="0" t="n">
        <v>11044142822</v>
      </c>
      <c r="D58" s="0" t="n">
        <v>3758962830</v>
      </c>
      <c r="E58" s="0" t="n">
        <v>2524777465</v>
      </c>
      <c r="F58" s="0" t="n">
        <v>10752746582</v>
      </c>
      <c r="G58" s="0" t="n">
        <v>53730163574</v>
      </c>
      <c r="H58" s="0" t="n">
        <v>566340</v>
      </c>
      <c r="I58" s="0" t="n">
        <v>3</v>
      </c>
      <c r="J58" s="0" t="n">
        <f aca="false">H58/1000000</f>
        <v>0.56634</v>
      </c>
      <c r="K58" s="0" t="n">
        <f aca="false">F58/1000000000</f>
        <v>10.752746582</v>
      </c>
      <c r="M58" s="0" t="n">
        <f aca="false">G58/1000000000*$L$2</f>
        <v>13.4688194999452</v>
      </c>
      <c r="N58" s="0" t="n">
        <f aca="false">K58/$J58</f>
        <v>18.9863802344881</v>
      </c>
      <c r="O58" s="0" t="n">
        <f aca="false">M58/$J58</f>
        <v>23.7822147472281</v>
      </c>
      <c r="P58" s="0" t="n">
        <f aca="false">J$56/J58</f>
        <v>2.20089698767525</v>
      </c>
      <c r="Q58" s="0" t="n">
        <f aca="false">K$56/K58</f>
        <v>2.13567913350085</v>
      </c>
      <c r="R58" s="0" t="n">
        <f aca="false">M$56/M58</f>
        <v>1.87786985340251</v>
      </c>
    </row>
    <row r="59" customFormat="false" ht="12.8" hidden="false" customHeight="false" outlineLevel="0" collapsed="false">
      <c r="B59" s="0" t="n">
        <v>15015642</v>
      </c>
      <c r="C59" s="0" t="n">
        <v>10565470268</v>
      </c>
      <c r="D59" s="0" t="n">
        <v>3607720253</v>
      </c>
      <c r="E59" s="0" t="n">
        <v>2329362687</v>
      </c>
      <c r="F59" s="0" t="n">
        <v>8408935546</v>
      </c>
      <c r="G59" s="0" t="n">
        <v>43845825195</v>
      </c>
      <c r="H59" s="0" t="n">
        <v>435565</v>
      </c>
      <c r="I59" s="0" t="n">
        <v>4</v>
      </c>
      <c r="J59" s="0" t="n">
        <f aca="false">H59/1000000</f>
        <v>0.435565</v>
      </c>
      <c r="K59" s="0" t="n">
        <f aca="false">F59/1000000000</f>
        <v>8.408935546</v>
      </c>
      <c r="M59" s="0" t="n">
        <f aca="false">G59/1000000000*$L$2</f>
        <v>10.9910609999217</v>
      </c>
      <c r="N59" s="0" t="n">
        <f aca="false">K59/$J59</f>
        <v>19.3058109489973</v>
      </c>
      <c r="O59" s="0" t="n">
        <f aca="false">M59/$J59</f>
        <v>25.2340316598479</v>
      </c>
      <c r="P59" s="0" t="n">
        <f aca="false">J$56/J59</f>
        <v>2.86169917233938</v>
      </c>
      <c r="Q59" s="0" t="n">
        <f aca="false">K$56/K59</f>
        <v>2.73095404018453</v>
      </c>
      <c r="R59" s="0" t="n">
        <f aca="false">M$56/M59</f>
        <v>2.30120550691576</v>
      </c>
    </row>
    <row r="60" customFormat="false" ht="12.8" hidden="false" customHeight="false" outlineLevel="0" collapsed="false">
      <c r="B60" s="0" t="n">
        <v>13057717</v>
      </c>
      <c r="C60" s="0" t="n">
        <v>10898569034</v>
      </c>
      <c r="D60" s="0" t="n">
        <v>3651813694</v>
      </c>
      <c r="E60" s="0" t="n">
        <v>2445322535</v>
      </c>
      <c r="F60" s="0" t="n">
        <v>9449890136</v>
      </c>
      <c r="G60" s="0" t="n">
        <v>48568115234</v>
      </c>
      <c r="H60" s="0" t="n">
        <v>493361</v>
      </c>
      <c r="I60" s="0" t="n">
        <v>5</v>
      </c>
      <c r="J60" s="0" t="n">
        <f aca="false">H60/1000000</f>
        <v>0.493361</v>
      </c>
      <c r="K60" s="0" t="n">
        <f aca="false">F60/1000000000</f>
        <v>9.449890136</v>
      </c>
      <c r="M60" s="0" t="n">
        <f aca="false">G60/1000000000*$L$2</f>
        <v>12.174821999906</v>
      </c>
      <c r="N60" s="0" t="n">
        <f aca="false">K60/$J60</f>
        <v>19.1541085249949</v>
      </c>
      <c r="O60" s="0" t="n">
        <f aca="false">M60/$J60</f>
        <v>24.6773093128683</v>
      </c>
      <c r="P60" s="0" t="n">
        <f aca="false">J$56/J60</f>
        <v>2.52645831348647</v>
      </c>
      <c r="Q60" s="0" t="n">
        <f aca="false">K$56/K60</f>
        <v>2.43012523664328</v>
      </c>
      <c r="R60" s="0" t="n">
        <f aca="false">M$56/M60</f>
        <v>2.0774587176767</v>
      </c>
    </row>
    <row r="61" customFormat="false" ht="12.8" hidden="false" customHeight="false" outlineLevel="0" collapsed="false">
      <c r="B61" s="0" t="n">
        <v>13182951</v>
      </c>
      <c r="C61" s="0" t="n">
        <v>10527373629</v>
      </c>
      <c r="D61" s="0" t="n">
        <v>3585859170</v>
      </c>
      <c r="E61" s="0" t="n">
        <v>2331700222</v>
      </c>
      <c r="F61" s="0" t="n">
        <v>8026794433</v>
      </c>
      <c r="G61" s="0" t="n">
        <v>43300292968</v>
      </c>
      <c r="H61" s="0" t="n">
        <v>411846</v>
      </c>
      <c r="I61" s="0" t="n">
        <v>6</v>
      </c>
      <c r="J61" s="0" t="n">
        <f aca="false">H61/1000000</f>
        <v>0.411846</v>
      </c>
      <c r="K61" s="0" t="n">
        <f aca="false">F61/1000000000</f>
        <v>8.026794433</v>
      </c>
      <c r="M61" s="0" t="n">
        <f aca="false">G61/1000000000*$L$2</f>
        <v>10.854309599812</v>
      </c>
      <c r="N61" s="0" t="n">
        <f aca="false">K61/$J61</f>
        <v>19.4897957804616</v>
      </c>
      <c r="O61" s="0" t="n">
        <f aca="false">M61/$J61</f>
        <v>26.3552628890702</v>
      </c>
      <c r="P61" s="0" t="n">
        <f aca="false">J$56/J61</f>
        <v>3.02650990904367</v>
      </c>
      <c r="Q61" s="0" t="n">
        <f aca="false">K$56/K61</f>
        <v>2.86096980490593</v>
      </c>
      <c r="R61" s="0" t="n">
        <f aca="false">M$56/M61</f>
        <v>2.33019796121394</v>
      </c>
    </row>
    <row r="62" customFormat="false" ht="12.8" hidden="false" customHeight="false" outlineLevel="0" collapsed="false">
      <c r="B62" s="0" t="n">
        <v>13461517</v>
      </c>
      <c r="C62" s="0" t="n">
        <v>10225372709</v>
      </c>
      <c r="D62" s="0" t="n">
        <v>3517688885</v>
      </c>
      <c r="E62" s="0" t="n">
        <v>2233548495</v>
      </c>
      <c r="F62" s="0" t="n">
        <v>7549743652</v>
      </c>
      <c r="G62" s="0" t="n">
        <v>41776184082</v>
      </c>
      <c r="H62" s="0" t="n">
        <v>383850</v>
      </c>
      <c r="I62" s="0" t="n">
        <v>7</v>
      </c>
      <c r="J62" s="0" t="n">
        <f aca="false">H62/1000000</f>
        <v>0.38385</v>
      </c>
      <c r="K62" s="0" t="n">
        <f aca="false">F62/1000000000</f>
        <v>7.549743652</v>
      </c>
      <c r="M62" s="0" t="n">
        <f aca="false">G62/1000000000*$L$2</f>
        <v>10.4722532999922</v>
      </c>
      <c r="N62" s="0" t="n">
        <f aca="false">K62/$J62</f>
        <v>19.6684737579784</v>
      </c>
      <c r="O62" s="0" t="n">
        <f aca="false">M62/$J62</f>
        <v>27.2821500585962</v>
      </c>
      <c r="P62" s="0" t="n">
        <f aca="false">J$56/J62</f>
        <v>3.24724762276931</v>
      </c>
      <c r="Q62" s="0" t="n">
        <f aca="false">K$56/K62</f>
        <v>3.04174784754665</v>
      </c>
      <c r="R62" s="0" t="n">
        <f aca="false">M$56/M62</f>
        <v>2.41520992429449</v>
      </c>
    </row>
    <row r="63" customFormat="false" ht="12.8" hidden="false" customHeight="false" outlineLevel="0" collapsed="false">
      <c r="B63" s="0" t="n">
        <v>13530260</v>
      </c>
      <c r="C63" s="0" t="n">
        <v>10687047601</v>
      </c>
      <c r="D63" s="0" t="n">
        <v>3592093647</v>
      </c>
      <c r="E63" s="0" t="n">
        <v>2365555774</v>
      </c>
      <c r="F63" s="0" t="n">
        <v>11931091308</v>
      </c>
      <c r="G63" s="0" t="n">
        <v>58305175781</v>
      </c>
      <c r="H63" s="0" t="n">
        <v>626123</v>
      </c>
      <c r="I63" s="0" t="n">
        <v>8</v>
      </c>
      <c r="J63" s="0" t="n">
        <f aca="false">H63/1000000</f>
        <v>0.626123</v>
      </c>
      <c r="K63" s="0" t="n">
        <f aca="false">F63/1000000000</f>
        <v>11.931091308</v>
      </c>
      <c r="M63" s="0" t="n">
        <f aca="false">G63/1000000000*$L$2</f>
        <v>14.6156615999373</v>
      </c>
      <c r="N63" s="0" t="n">
        <f aca="false">K63/$J63</f>
        <v>19.0555071575393</v>
      </c>
      <c r="O63" s="0" t="n">
        <f aca="false">M63/$J63</f>
        <v>23.3431156497003</v>
      </c>
      <c r="P63" s="0" t="n">
        <f aca="false">J$56/J63</f>
        <v>1.99075261570011</v>
      </c>
      <c r="Q63" s="0" t="n">
        <f aca="false">K$56/K63</f>
        <v>1.92475406567394</v>
      </c>
      <c r="R63" s="0" t="n">
        <f aca="false">M$56/M63</f>
        <v>1.7305196844442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70</v>
      </c>
      <c r="H64" s="0" t="s">
        <v>7</v>
      </c>
      <c r="I64" s="0" t="s">
        <v>8</v>
      </c>
      <c r="J64" s="0" t="s">
        <v>9</v>
      </c>
      <c r="K64" s="1" t="s">
        <v>10</v>
      </c>
      <c r="L64" s="1"/>
      <c r="M64" s="1" t="s">
        <v>72</v>
      </c>
      <c r="N64" s="1" t="s">
        <v>13</v>
      </c>
      <c r="O64" s="1" t="s">
        <v>73</v>
      </c>
      <c r="P64" s="1" t="s">
        <v>16</v>
      </c>
      <c r="Q64" s="1" t="s">
        <v>17</v>
      </c>
      <c r="R64" s="1" t="s">
        <v>74</v>
      </c>
    </row>
    <row r="65" customFormat="false" ht="12.8" hidden="false" customHeight="false" outlineLevel="0" collapsed="false">
      <c r="A65" s="0" t="s">
        <v>53</v>
      </c>
      <c r="B65" s="0" t="n">
        <v>935191499</v>
      </c>
      <c r="C65" s="0" t="n">
        <v>957175923196</v>
      </c>
      <c r="D65" s="0" t="n">
        <v>315078994017</v>
      </c>
      <c r="E65" s="0" t="n">
        <v>233279319840</v>
      </c>
      <c r="F65" s="0" t="n">
        <v>3218438232421</v>
      </c>
      <c r="G65" s="0" t="n">
        <v>12465861999511</v>
      </c>
      <c r="H65" s="0" t="n">
        <v>177589809</v>
      </c>
      <c r="I65" s="0" t="n">
        <v>1</v>
      </c>
      <c r="J65" s="0" t="n">
        <f aca="false">H65/1000000</f>
        <v>177.589809</v>
      </c>
      <c r="K65" s="0" t="n">
        <f aca="false">F65/1000000000</f>
        <v>3218.438232421</v>
      </c>
      <c r="M65" s="0" t="n">
        <f aca="false">G65/1000000000*$L$2</f>
        <v>3124.88244989982</v>
      </c>
      <c r="N65" s="0" t="n">
        <f aca="false">K65/$J65</f>
        <v>18.1228768167716</v>
      </c>
      <c r="O65" s="0" t="n">
        <f aca="false">M65/$J65</f>
        <v>17.5960685328504</v>
      </c>
      <c r="P65" s="0" t="n">
        <f aca="false">J$65/J65</f>
        <v>1</v>
      </c>
      <c r="Q65" s="0" t="n">
        <f aca="false">K$65/K65</f>
        <v>1</v>
      </c>
      <c r="R65" s="0" t="n">
        <f aca="false">M$65/M65</f>
        <v>1</v>
      </c>
    </row>
    <row r="66" customFormat="false" ht="12.8" hidden="false" customHeight="false" outlineLevel="0" collapsed="false">
      <c r="B66" s="0" t="n">
        <v>1909145982</v>
      </c>
      <c r="C66" s="0" t="n">
        <v>911637203446</v>
      </c>
      <c r="D66" s="0" t="n">
        <v>301733117794</v>
      </c>
      <c r="E66" s="0" t="n">
        <v>222511714221</v>
      </c>
      <c r="F66" s="0" t="n">
        <v>2068941955566</v>
      </c>
      <c r="G66" s="0" t="n">
        <v>8363881774902</v>
      </c>
      <c r="H66" s="0" t="n">
        <v>113646312</v>
      </c>
      <c r="I66" s="0" t="n">
        <v>2</v>
      </c>
      <c r="J66" s="0" t="n">
        <f aca="false">H66/1000000</f>
        <v>113.646312</v>
      </c>
      <c r="K66" s="0" t="n">
        <f aca="false">F66/1000000000</f>
        <v>2068.941955566</v>
      </c>
      <c r="M66" s="0" t="n">
        <f aca="false">G66/1000000000*$L$2</f>
        <v>2096.61773669991</v>
      </c>
      <c r="N66" s="0" t="n">
        <f aca="false">K66/$J66</f>
        <v>18.2050954329781</v>
      </c>
      <c r="O66" s="0" t="n">
        <f aca="false">M66/$J66</f>
        <v>18.4486209873657</v>
      </c>
      <c r="P66" s="0" t="n">
        <f aca="false">J$65/J66</f>
        <v>1.56265351576037</v>
      </c>
      <c r="Q66" s="0" t="n">
        <f aca="false">K$65/K66</f>
        <v>1.55559619435555</v>
      </c>
      <c r="R66" s="0" t="n">
        <f aca="false">M$65/M66</f>
        <v>1.49043976648714</v>
      </c>
    </row>
    <row r="67" customFormat="false" ht="12.8" hidden="false" customHeight="false" outlineLevel="0" collapsed="false">
      <c r="B67" s="0" t="n">
        <v>3594873579</v>
      </c>
      <c r="C67" s="0" t="n">
        <v>871013715752</v>
      </c>
      <c r="D67" s="0" t="n">
        <v>290755331919</v>
      </c>
      <c r="E67" s="0" t="n">
        <v>211934818902</v>
      </c>
      <c r="F67" s="0" t="n">
        <v>2039648742675</v>
      </c>
      <c r="G67" s="0" t="n">
        <v>8495309387207</v>
      </c>
      <c r="H67" s="0" t="n">
        <v>111575338</v>
      </c>
      <c r="I67" s="0" t="n">
        <v>3</v>
      </c>
      <c r="J67" s="0" t="n">
        <f aca="false">H67/1000000</f>
        <v>111.575338</v>
      </c>
      <c r="K67" s="0" t="n">
        <f aca="false">F67/1000000000</f>
        <v>2039.648742675</v>
      </c>
      <c r="M67" s="0" t="n">
        <f aca="false">G67/1000000000*$L$2</f>
        <v>2129.56337969999</v>
      </c>
      <c r="N67" s="0" t="n">
        <f aca="false">K67/$J67</f>
        <v>18.2804621454519</v>
      </c>
      <c r="O67" s="0" t="n">
        <f aca="false">M67/$J67</f>
        <v>19.0863269417117</v>
      </c>
      <c r="P67" s="0" t="n">
        <f aca="false">J$65/J67</f>
        <v>1.59165826591536</v>
      </c>
      <c r="Q67" s="0" t="n">
        <f aca="false">K$65/K67</f>
        <v>1.57793749731634</v>
      </c>
      <c r="R67" s="0" t="n">
        <f aca="false">M$65/M67</f>
        <v>1.46738175519343</v>
      </c>
    </row>
    <row r="68" customFormat="false" ht="12.8" hidden="false" customHeight="false" outlineLevel="0" collapsed="false">
      <c r="B68" s="0" t="n">
        <v>3505905735</v>
      </c>
      <c r="C68" s="0" t="n">
        <v>876545615617</v>
      </c>
      <c r="D68" s="0" t="n">
        <v>292315497017</v>
      </c>
      <c r="E68" s="0" t="n">
        <v>213301440969</v>
      </c>
      <c r="F68" s="0" t="n">
        <v>2063306823730</v>
      </c>
      <c r="G68" s="0" t="n">
        <v>8556418518066</v>
      </c>
      <c r="H68" s="0" t="n">
        <v>112896986</v>
      </c>
      <c r="I68" s="0" t="n">
        <v>4</v>
      </c>
      <c r="J68" s="0" t="n">
        <f aca="false">H68/1000000</f>
        <v>112.896986</v>
      </c>
      <c r="K68" s="0" t="n">
        <f aca="false">F68/1000000000</f>
        <v>2063.30682373</v>
      </c>
      <c r="M68" s="0" t="n">
        <f aca="false">G68/1000000000*$L$2</f>
        <v>2144.8819232999</v>
      </c>
      <c r="N68" s="0" t="n">
        <f aca="false">K68/$J68</f>
        <v>18.2760133537134</v>
      </c>
      <c r="O68" s="0" t="n">
        <f aca="false">M68/$J68</f>
        <v>18.998575597934</v>
      </c>
      <c r="P68" s="0" t="n">
        <f aca="false">J$65/J68</f>
        <v>1.57302524444718</v>
      </c>
      <c r="Q68" s="0" t="n">
        <f aca="false">K$65/K68</f>
        <v>1.55984470918522</v>
      </c>
      <c r="R68" s="0" t="n">
        <f aca="false">M$65/M68</f>
        <v>1.45690185364246</v>
      </c>
    </row>
    <row r="69" customFormat="false" ht="12.8" hidden="false" customHeight="false" outlineLevel="0" collapsed="false">
      <c r="B69" s="0" t="n">
        <v>5500143646</v>
      </c>
      <c r="C69" s="0" t="n">
        <v>843475692607</v>
      </c>
      <c r="D69" s="0" t="n">
        <v>282876674757</v>
      </c>
      <c r="E69" s="0" t="n">
        <v>205029089424</v>
      </c>
      <c r="F69" s="0" t="n">
        <v>2082640075683</v>
      </c>
      <c r="G69" s="0" t="n">
        <v>8874583557128</v>
      </c>
      <c r="H69" s="0" t="n">
        <v>113461259</v>
      </c>
      <c r="I69" s="0" t="n">
        <v>5</v>
      </c>
      <c r="J69" s="0" t="n">
        <f aca="false">H69/1000000</f>
        <v>113.461259</v>
      </c>
      <c r="K69" s="0" t="n">
        <f aca="false">F69/1000000000</f>
        <v>2082.640075683</v>
      </c>
      <c r="M69" s="0" t="n">
        <f aca="false">G69/1000000000*$L$2</f>
        <v>2224.63800809977</v>
      </c>
      <c r="N69" s="0" t="n">
        <f aca="false">K69/$J69</f>
        <v>18.3555170640492</v>
      </c>
      <c r="O69" s="0" t="n">
        <f aca="false">M69/$J69</f>
        <v>19.607027347544</v>
      </c>
      <c r="P69" s="0" t="n">
        <f aca="false">J$65/J69</f>
        <v>1.56520217178271</v>
      </c>
      <c r="Q69" s="0" t="n">
        <f aca="false">K$65/K69</f>
        <v>1.54536459275879</v>
      </c>
      <c r="R69" s="0" t="n">
        <f aca="false">M$65/M69</f>
        <v>1.40467008049054</v>
      </c>
    </row>
    <row r="70" customFormat="false" ht="12.8" hidden="false" customHeight="false" outlineLevel="0" collapsed="false">
      <c r="B70" s="0" t="n">
        <v>5766643934</v>
      </c>
      <c r="C70" s="0" t="n">
        <v>839537882784</v>
      </c>
      <c r="D70" s="0" t="n">
        <v>282114005469</v>
      </c>
      <c r="E70" s="0" t="n">
        <v>203642554380</v>
      </c>
      <c r="F70" s="0" t="n">
        <v>2139674255371</v>
      </c>
      <c r="G70" s="0" t="n">
        <v>9105247253417</v>
      </c>
      <c r="H70" s="0" t="n">
        <v>116554481</v>
      </c>
      <c r="I70" s="0" t="n">
        <v>6</v>
      </c>
      <c r="J70" s="0" t="n">
        <f aca="false">H70/1000000</f>
        <v>116.554481</v>
      </c>
      <c r="K70" s="0" t="n">
        <f aca="false">F70/1000000000</f>
        <v>2139.674255371</v>
      </c>
      <c r="M70" s="0" t="n">
        <f aca="false">G70/1000000000*$L$2</f>
        <v>2282.45967629976</v>
      </c>
      <c r="N70" s="0" t="n">
        <f aca="false">K70/$J70</f>
        <v>18.3577176699968</v>
      </c>
      <c r="O70" s="0" t="n">
        <f aca="false">M70/$J70</f>
        <v>19.5827707070289</v>
      </c>
      <c r="P70" s="0" t="n">
        <f aca="false">J$65/J70</f>
        <v>1.52366350462322</v>
      </c>
      <c r="Q70" s="0" t="n">
        <f aca="false">K$65/K70</f>
        <v>1.50417205999562</v>
      </c>
      <c r="R70" s="0" t="n">
        <f aca="false">M$65/M70</f>
        <v>1.36908550120183</v>
      </c>
    </row>
    <row r="71" customFormat="false" ht="12.8" hidden="false" customHeight="false" outlineLevel="0" collapsed="false">
      <c r="B71" s="0" t="n">
        <v>6021199652</v>
      </c>
      <c r="C71" s="0" t="n">
        <v>830845387037</v>
      </c>
      <c r="D71" s="0" t="n">
        <v>279333102064</v>
      </c>
      <c r="E71" s="0" t="n">
        <v>201674564693</v>
      </c>
      <c r="F71" s="0" t="n">
        <v>2148080444335</v>
      </c>
      <c r="G71" s="0" t="n">
        <v>9161926330566</v>
      </c>
      <c r="H71" s="0" t="n">
        <v>116954125</v>
      </c>
      <c r="I71" s="0" t="n">
        <v>7</v>
      </c>
      <c r="J71" s="0" t="n">
        <f aca="false">H71/1000000</f>
        <v>116.954125</v>
      </c>
      <c r="K71" s="0" t="n">
        <f aca="false">F71/1000000000</f>
        <v>2148.080444335</v>
      </c>
      <c r="M71" s="0" t="n">
        <f aca="false">G71/1000000000*$L$2</f>
        <v>2296.6677152999</v>
      </c>
      <c r="N71" s="0" t="n">
        <f aca="false">K71/$J71</f>
        <v>18.3668634546665</v>
      </c>
      <c r="O71" s="0" t="n">
        <f aca="false">M71/$J71</f>
        <v>19.6373382751562</v>
      </c>
      <c r="P71" s="0" t="n">
        <f aca="false">J$65/J71</f>
        <v>1.5184569932869</v>
      </c>
      <c r="Q71" s="0" t="n">
        <f aca="false">K$65/K71</f>
        <v>1.49828570941502</v>
      </c>
      <c r="R71" s="0" t="n">
        <f aca="false">M$65/M71</f>
        <v>1.36061583009268</v>
      </c>
    </row>
    <row r="72" customFormat="false" ht="12.8" hidden="false" customHeight="false" outlineLevel="0" collapsed="false">
      <c r="B72" s="0" t="n">
        <v>6110131136</v>
      </c>
      <c r="C72" s="0" t="n">
        <v>826980197482</v>
      </c>
      <c r="D72" s="0" t="n">
        <v>278538936342</v>
      </c>
      <c r="E72" s="0" t="n">
        <v>200501964055</v>
      </c>
      <c r="F72" s="0" t="n">
        <v>2192279602050</v>
      </c>
      <c r="G72" s="0" t="n">
        <v>9338231689453</v>
      </c>
      <c r="H72" s="0" t="n">
        <v>119368554</v>
      </c>
      <c r="I72" s="0" t="n">
        <v>8</v>
      </c>
      <c r="J72" s="0" t="n">
        <f aca="false">H72/1000000</f>
        <v>119.368554</v>
      </c>
      <c r="K72" s="0" t="n">
        <f aca="false">F72/1000000000</f>
        <v>2192.27960205</v>
      </c>
      <c r="M72" s="0" t="n">
        <f aca="false">G72/1000000000*$L$2</f>
        <v>2340.86309639997</v>
      </c>
      <c r="N72" s="0" t="n">
        <f aca="false">K72/$J72</f>
        <v>18.3656375870148</v>
      </c>
      <c r="O72" s="0" t="n">
        <f aca="false">M72/$J72</f>
        <v>19.6103832873771</v>
      </c>
      <c r="P72" s="0" t="n">
        <f aca="false">J$65/J72</f>
        <v>1.48774365650773</v>
      </c>
      <c r="Q72" s="0" t="n">
        <f aca="false">K$65/K72</f>
        <v>1.46807835524786</v>
      </c>
      <c r="R72" s="0" t="n">
        <f aca="false">M$65/M72</f>
        <v>1.33492746957547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70</v>
      </c>
      <c r="H73" s="0" t="s">
        <v>7</v>
      </c>
      <c r="I73" s="0" t="s">
        <v>8</v>
      </c>
      <c r="J73" s="0" t="s">
        <v>9</v>
      </c>
      <c r="K73" s="1" t="s">
        <v>10</v>
      </c>
      <c r="L73" s="1"/>
      <c r="M73" s="1" t="s">
        <v>72</v>
      </c>
      <c r="N73" s="1" t="s">
        <v>13</v>
      </c>
      <c r="O73" s="1" t="s">
        <v>73</v>
      </c>
      <c r="P73" s="1" t="s">
        <v>16</v>
      </c>
      <c r="Q73" s="1" t="s">
        <v>17</v>
      </c>
      <c r="R73" s="1" t="s">
        <v>74</v>
      </c>
    </row>
    <row r="74" customFormat="false" ht="12.8" hidden="false" customHeight="false" outlineLevel="0" collapsed="false">
      <c r="A74" s="0" t="s">
        <v>54</v>
      </c>
      <c r="B74" s="0" t="n">
        <v>446524</v>
      </c>
      <c r="C74" s="0" t="n">
        <v>51269947577</v>
      </c>
      <c r="D74" s="0" t="n">
        <v>14631275268</v>
      </c>
      <c r="E74" s="0" t="n">
        <v>7171773404</v>
      </c>
      <c r="F74" s="0" t="n">
        <v>246452209472</v>
      </c>
      <c r="G74" s="0" t="n">
        <v>905467346191</v>
      </c>
      <c r="H74" s="0" t="n">
        <v>13647016</v>
      </c>
      <c r="I74" s="0" t="n">
        <v>1</v>
      </c>
      <c r="J74" s="0" t="n">
        <f aca="false">H74/1000000</f>
        <v>13.647016</v>
      </c>
      <c r="K74" s="0" t="n">
        <f aca="false">F74/1000000000</f>
        <v>246.452209472</v>
      </c>
      <c r="M74" s="0" t="n">
        <f aca="false">G74/1000000000*$L$2</f>
        <v>226.978208099898</v>
      </c>
      <c r="N74" s="0" t="n">
        <f aca="false">K74/$J74</f>
        <v>18.0590547759305</v>
      </c>
      <c r="O74" s="0" t="n">
        <f aca="false">M74/$J74</f>
        <v>16.6320760596967</v>
      </c>
      <c r="P74" s="0" t="n">
        <f aca="false">J$74/J74</f>
        <v>1</v>
      </c>
      <c r="Q74" s="0" t="n">
        <f aca="false">K$74/K74</f>
        <v>1</v>
      </c>
      <c r="R74" s="0" t="n">
        <f aca="false">M$74/M74</f>
        <v>1</v>
      </c>
    </row>
    <row r="75" customFormat="false" ht="12.8" hidden="false" customHeight="false" outlineLevel="0" collapsed="false">
      <c r="B75" s="0" t="n">
        <v>196000</v>
      </c>
      <c r="C75" s="0" t="n">
        <v>50707677179</v>
      </c>
      <c r="D75" s="0" t="n">
        <v>14436448670</v>
      </c>
      <c r="E75" s="0" t="n">
        <v>6999821157</v>
      </c>
      <c r="F75" s="0" t="n">
        <v>109833740234</v>
      </c>
      <c r="G75" s="0" t="n">
        <v>398930725097</v>
      </c>
      <c r="H75" s="0" t="n">
        <v>6084065</v>
      </c>
      <c r="I75" s="0" t="n">
        <v>2</v>
      </c>
      <c r="J75" s="0" t="n">
        <f aca="false">H75/1000000</f>
        <v>6.084065</v>
      </c>
      <c r="K75" s="0" t="n">
        <f aca="false">F75/1000000000</f>
        <v>109.833740234</v>
      </c>
      <c r="M75" s="0" t="n">
        <f aca="false">G75/1000000000*$L$2</f>
        <v>100.002039299835</v>
      </c>
      <c r="N75" s="0" t="n">
        <f aca="false">K75/$J75</f>
        <v>18.0526901395695</v>
      </c>
      <c r="O75" s="0" t="n">
        <f aca="false">M75/$J75</f>
        <v>16.4367144828064</v>
      </c>
      <c r="P75" s="0" t="n">
        <f aca="false">J$74/J75</f>
        <v>2.24307531231175</v>
      </c>
      <c r="Q75" s="0" t="n">
        <f aca="false">K$74/K75</f>
        <v>2.24386612844956</v>
      </c>
      <c r="R75" s="0" t="n">
        <f aca="false">M$74/M75</f>
        <v>2.26973579428066</v>
      </c>
    </row>
    <row r="76" customFormat="false" ht="12.8" hidden="false" customHeight="false" outlineLevel="0" collapsed="false">
      <c r="B76" s="0" t="n">
        <v>162640</v>
      </c>
      <c r="C76" s="0" t="n">
        <v>50614477164</v>
      </c>
      <c r="D76" s="0" t="n">
        <v>14402302390</v>
      </c>
      <c r="E76" s="0" t="n">
        <v>6973441849</v>
      </c>
      <c r="F76" s="0" t="n">
        <v>74082092285</v>
      </c>
      <c r="G76" s="0" t="n">
        <v>269347290039</v>
      </c>
      <c r="H76" s="0" t="n">
        <v>4103356</v>
      </c>
      <c r="I76" s="0" t="n">
        <v>3</v>
      </c>
      <c r="J76" s="0" t="n">
        <f aca="false">H76/1000000</f>
        <v>4.103356</v>
      </c>
      <c r="K76" s="0" t="n">
        <f aca="false">F76/1000000000</f>
        <v>74.082092285</v>
      </c>
      <c r="M76" s="0" t="n">
        <f aca="false">G76/1000000000*$L$2</f>
        <v>67.5186857999843</v>
      </c>
      <c r="N76" s="0" t="n">
        <f aca="false">K76/$J76</f>
        <v>18.0540251162707</v>
      </c>
      <c r="O76" s="0" t="n">
        <f aca="false">M76/$J76</f>
        <v>16.4545035332017</v>
      </c>
      <c r="P76" s="0" t="n">
        <f aca="false">J$74/J76</f>
        <v>3.32581818394504</v>
      </c>
      <c r="Q76" s="0" t="n">
        <f aca="false">K$74/K76</f>
        <v>3.3267447215702</v>
      </c>
      <c r="R76" s="0" t="n">
        <f aca="false">M$74/M76</f>
        <v>3.36170950916155</v>
      </c>
    </row>
    <row r="77" customFormat="false" ht="12.8" hidden="false" customHeight="false" outlineLevel="0" collapsed="false">
      <c r="B77" s="0" t="n">
        <v>138521</v>
      </c>
      <c r="C77" s="0" t="n">
        <v>50567207326</v>
      </c>
      <c r="D77" s="0" t="n">
        <v>14384616322</v>
      </c>
      <c r="E77" s="0" t="n">
        <v>6960184311</v>
      </c>
      <c r="F77" s="0" t="n">
        <v>55319458007</v>
      </c>
      <c r="G77" s="0" t="n">
        <v>201413146972</v>
      </c>
      <c r="H77" s="0" t="n">
        <v>3064418</v>
      </c>
      <c r="I77" s="0" t="n">
        <v>4</v>
      </c>
      <c r="J77" s="0" t="n">
        <f aca="false">H77/1000000</f>
        <v>3.064418</v>
      </c>
      <c r="K77" s="0" t="n">
        <f aca="false">F77/1000000000</f>
        <v>55.319458007</v>
      </c>
      <c r="M77" s="0" t="n">
        <f aca="false">G77/1000000000*$L$2</f>
        <v>50.4892808998355</v>
      </c>
      <c r="N77" s="0" t="n">
        <f aca="false">K77/$J77</f>
        <v>18.0521906629579</v>
      </c>
      <c r="O77" s="0" t="n">
        <f aca="false">M77/$J77</f>
        <v>16.4759771349194</v>
      </c>
      <c r="P77" s="0" t="n">
        <f aca="false">J$74/J77</f>
        <v>4.45337940189622</v>
      </c>
      <c r="Q77" s="0" t="n">
        <f aca="false">K$74/K77</f>
        <v>4.45507274205063</v>
      </c>
      <c r="R77" s="0" t="n">
        <f aca="false">M$74/M77</f>
        <v>4.49557220967743</v>
      </c>
    </row>
    <row r="78" customFormat="false" ht="12.8" hidden="false" customHeight="false" outlineLevel="0" collapsed="false">
      <c r="B78" s="0" t="n">
        <v>250312</v>
      </c>
      <c r="C78" s="0" t="n">
        <v>50582932917</v>
      </c>
      <c r="D78" s="0" t="n">
        <v>14390220725</v>
      </c>
      <c r="E78" s="0" t="n">
        <v>6963905026</v>
      </c>
      <c r="F78" s="0" t="n">
        <v>56793334960</v>
      </c>
      <c r="G78" s="0" t="n">
        <v>208615600585</v>
      </c>
      <c r="H78" s="0" t="n">
        <v>3145116</v>
      </c>
      <c r="I78" s="0" t="n">
        <v>5</v>
      </c>
      <c r="J78" s="0" t="n">
        <f aca="false">H78/1000000</f>
        <v>3.145116</v>
      </c>
      <c r="K78" s="0" t="n">
        <f aca="false">F78/1000000000</f>
        <v>56.79333496</v>
      </c>
      <c r="M78" s="0" t="n">
        <f aca="false">G78/1000000000*$L$2</f>
        <v>52.294757399765</v>
      </c>
      <c r="N78" s="0" t="n">
        <f aca="false">K78/$J78</f>
        <v>18.0576280684083</v>
      </c>
      <c r="O78" s="0" t="n">
        <f aca="false">M78/$J78</f>
        <v>16.6272905036778</v>
      </c>
      <c r="P78" s="0" t="n">
        <f aca="false">J$74/J78</f>
        <v>4.33911372426327</v>
      </c>
      <c r="Q78" s="0" t="n">
        <f aca="false">K$74/K78</f>
        <v>4.33945655146996</v>
      </c>
      <c r="R78" s="0" t="n">
        <f aca="false">M$74/M78</f>
        <v>4.34036257907792</v>
      </c>
    </row>
    <row r="79" customFormat="false" ht="12.8" hidden="false" customHeight="false" outlineLevel="0" collapsed="false">
      <c r="B79" s="0" t="n">
        <v>217550</v>
      </c>
      <c r="C79" s="0" t="n">
        <v>50578970075</v>
      </c>
      <c r="D79" s="0" t="n">
        <v>14387065883</v>
      </c>
      <c r="E79" s="0" t="n">
        <v>6963433291</v>
      </c>
      <c r="F79" s="0" t="n">
        <v>47534973144</v>
      </c>
      <c r="G79" s="0" t="n">
        <v>175278808593</v>
      </c>
      <c r="H79" s="0" t="n">
        <v>2633078</v>
      </c>
      <c r="I79" s="0" t="n">
        <v>6</v>
      </c>
      <c r="J79" s="0" t="n">
        <f aca="false">H79/1000000</f>
        <v>2.633078</v>
      </c>
      <c r="K79" s="0" t="n">
        <f aca="false">F79/1000000000</f>
        <v>47.534973144</v>
      </c>
      <c r="M79" s="0" t="n">
        <f aca="false">G79/1000000000*$L$2</f>
        <v>43.938050399812</v>
      </c>
      <c r="N79" s="0" t="n">
        <f aca="false">K79/$J79</f>
        <v>18.0530060803364</v>
      </c>
      <c r="O79" s="0" t="n">
        <f aca="false">M79/$J79</f>
        <v>16.6869535956823</v>
      </c>
      <c r="P79" s="0" t="n">
        <f aca="false">J$74/J79</f>
        <v>5.18291368504845</v>
      </c>
      <c r="Q79" s="0" t="n">
        <f aca="false">K$74/K79</f>
        <v>5.18465023058729</v>
      </c>
      <c r="R79" s="0" t="n">
        <f aca="false">M$74/M79</f>
        <v>5.16586890029307</v>
      </c>
    </row>
    <row r="80" customFormat="false" ht="12.8" hidden="false" customHeight="false" outlineLevel="0" collapsed="false">
      <c r="B80" s="0" t="n">
        <v>618368</v>
      </c>
      <c r="C80" s="0" t="n">
        <v>50532548221</v>
      </c>
      <c r="D80" s="0" t="n">
        <v>14369520579</v>
      </c>
      <c r="E80" s="0" t="n">
        <v>6950475775</v>
      </c>
      <c r="F80" s="0" t="n">
        <v>40910522460</v>
      </c>
      <c r="G80" s="0" t="n">
        <v>152887817382</v>
      </c>
      <c r="H80" s="0" t="n">
        <v>2264389</v>
      </c>
      <c r="I80" s="0" t="n">
        <v>7</v>
      </c>
      <c r="J80" s="0" t="n">
        <f aca="false">H80/1000000</f>
        <v>2.264389</v>
      </c>
      <c r="K80" s="0" t="n">
        <f aca="false">F80/1000000000</f>
        <v>40.91052246</v>
      </c>
      <c r="M80" s="0" t="n">
        <f aca="false">G80/1000000000*$L$2</f>
        <v>38.3251841997963</v>
      </c>
      <c r="N80" s="0" t="n">
        <f aca="false">K80/$J80</f>
        <v>18.0669145009978</v>
      </c>
      <c r="O80" s="0" t="n">
        <f aca="false">M80/$J80</f>
        <v>16.9251768136112</v>
      </c>
      <c r="P80" s="0" t="n">
        <f aca="false">J$74/J80</f>
        <v>6.02679839903833</v>
      </c>
      <c r="Q80" s="0" t="n">
        <f aca="false">K$74/K80</f>
        <v>6.02417653582809</v>
      </c>
      <c r="R80" s="0" t="n">
        <f aca="false">M$74/M80</f>
        <v>5.92242967226507</v>
      </c>
    </row>
    <row r="81" customFormat="false" ht="12.8" hidden="false" customHeight="false" outlineLevel="0" collapsed="false">
      <c r="B81" s="0" t="n">
        <v>1024375</v>
      </c>
      <c r="C81" s="0" t="n">
        <v>50632112532</v>
      </c>
      <c r="D81" s="0" t="n">
        <v>14399803909</v>
      </c>
      <c r="E81" s="0" t="n">
        <v>6960711321</v>
      </c>
      <c r="F81" s="0" t="n">
        <v>36767028808</v>
      </c>
      <c r="G81" s="0" t="n">
        <v>138581909179</v>
      </c>
      <c r="H81" s="0" t="n">
        <v>2033712</v>
      </c>
      <c r="I81" s="0" t="n">
        <v>8</v>
      </c>
      <c r="J81" s="0" t="n">
        <f aca="false">H81/1000000</f>
        <v>2.033712</v>
      </c>
      <c r="K81" s="0" t="n">
        <f aca="false">F81/1000000000</f>
        <v>36.767028808</v>
      </c>
      <c r="M81" s="0" t="n">
        <f aca="false">G81/1000000000*$L$2</f>
        <v>34.7390477998277</v>
      </c>
      <c r="N81" s="0" t="n">
        <f aca="false">K81/$J81</f>
        <v>18.0787785133785</v>
      </c>
      <c r="O81" s="0" t="n">
        <f aca="false">M81/$J81</f>
        <v>17.0815965091555</v>
      </c>
      <c r="P81" s="0" t="n">
        <f aca="false">J$74/J81</f>
        <v>6.71039753908125</v>
      </c>
      <c r="Q81" s="0" t="n">
        <f aca="false">K$74/K81</f>
        <v>6.70307657327957</v>
      </c>
      <c r="R81" s="0" t="n">
        <f aca="false">M$74/M81</f>
        <v>6.53380626342396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70</v>
      </c>
      <c r="H82" s="0" t="s">
        <v>7</v>
      </c>
      <c r="I82" s="0" t="s">
        <v>8</v>
      </c>
      <c r="J82" s="0" t="s">
        <v>9</v>
      </c>
      <c r="K82" s="1" t="s">
        <v>10</v>
      </c>
      <c r="L82" s="1"/>
      <c r="M82" s="1" t="s">
        <v>72</v>
      </c>
      <c r="N82" s="1" t="s">
        <v>13</v>
      </c>
      <c r="O82" s="1" t="s">
        <v>73</v>
      </c>
      <c r="P82" s="1" t="s">
        <v>16</v>
      </c>
      <c r="Q82" s="1" t="s">
        <v>17</v>
      </c>
      <c r="R82" s="1" t="s">
        <v>74</v>
      </c>
    </row>
    <row r="83" customFormat="false" ht="12.8" hidden="false" customHeight="false" outlineLevel="0" collapsed="false">
      <c r="A83" s="0" t="s">
        <v>55</v>
      </c>
      <c r="B83" s="0" t="n">
        <v>13717036</v>
      </c>
      <c r="C83" s="0" t="n">
        <v>29641277699</v>
      </c>
      <c r="D83" s="0" t="n">
        <v>9206022955</v>
      </c>
      <c r="E83" s="0" t="n">
        <v>1972181384</v>
      </c>
      <c r="F83" s="0" t="n">
        <v>69614440917</v>
      </c>
      <c r="G83" s="0" t="n">
        <v>276914062500</v>
      </c>
      <c r="H83" s="0" t="n">
        <v>3823688</v>
      </c>
      <c r="I83" s="0" t="n">
        <v>1</v>
      </c>
      <c r="J83" s="0" t="n">
        <f aca="false">H83/1000000</f>
        <v>3.823688</v>
      </c>
      <c r="K83" s="0" t="n">
        <f aca="false">F83/1000000000</f>
        <v>69.614440917</v>
      </c>
      <c r="M83" s="0" t="n">
        <f aca="false">G83/1000000000*$L$2</f>
        <v>69.415488</v>
      </c>
      <c r="N83" s="0" t="n">
        <f aca="false">K83/$J83</f>
        <v>18.2060986453393</v>
      </c>
      <c r="O83" s="0" t="n">
        <f aca="false">M83/$J83</f>
        <v>18.1540669636226</v>
      </c>
      <c r="P83" s="0" t="n">
        <f aca="false">J$83/J83</f>
        <v>1</v>
      </c>
      <c r="Q83" s="0" t="n">
        <f aca="false">K$83/K83</f>
        <v>1</v>
      </c>
      <c r="R83" s="0" t="n">
        <f aca="false">M$83/M83</f>
        <v>1</v>
      </c>
    </row>
    <row r="84" customFormat="false" ht="12.8" hidden="false" customHeight="false" outlineLevel="0" collapsed="false">
      <c r="B84" s="0" t="n">
        <v>14490270</v>
      </c>
      <c r="C84" s="0" t="n">
        <v>29578444266</v>
      </c>
      <c r="D84" s="0" t="n">
        <v>9174224181</v>
      </c>
      <c r="E84" s="0" t="n">
        <v>1954442718</v>
      </c>
      <c r="F84" s="0" t="n">
        <v>36309265136</v>
      </c>
      <c r="G84" s="0" t="n">
        <v>152663146972</v>
      </c>
      <c r="H84" s="0" t="n">
        <v>1977703</v>
      </c>
      <c r="I84" s="0" t="n">
        <v>2</v>
      </c>
      <c r="J84" s="0" t="n">
        <f aca="false">H84/1000000</f>
        <v>1.977703</v>
      </c>
      <c r="K84" s="0" t="n">
        <f aca="false">F84/1000000000</f>
        <v>36.309265136</v>
      </c>
      <c r="M84" s="0" t="n">
        <f aca="false">G84/1000000000*$L$2</f>
        <v>38.2688648998355</v>
      </c>
      <c r="N84" s="0" t="n">
        <f aca="false">K84/$J84</f>
        <v>18.3593113505921</v>
      </c>
      <c r="O84" s="0" t="n">
        <f aca="false">M84/$J84</f>
        <v>19.3501576828449</v>
      </c>
      <c r="P84" s="0" t="n">
        <f aca="false">J$83/J84</f>
        <v>1.93339849310033</v>
      </c>
      <c r="Q84" s="0" t="n">
        <f aca="false">K$83/K84</f>
        <v>1.91726383489867</v>
      </c>
      <c r="R84" s="0" t="n">
        <f aca="false">M$83/M84</f>
        <v>1.81388938976077</v>
      </c>
    </row>
    <row r="85" customFormat="false" ht="12.8" hidden="false" customHeight="false" outlineLevel="0" collapsed="false">
      <c r="B85" s="0" t="n">
        <v>14406972</v>
      </c>
      <c r="C85" s="0" t="n">
        <v>29572886549</v>
      </c>
      <c r="D85" s="0" t="n">
        <v>9163031343</v>
      </c>
      <c r="E85" s="0" t="n">
        <v>1953034680</v>
      </c>
      <c r="F85" s="0" t="n">
        <v>25465881347</v>
      </c>
      <c r="G85" s="0" t="n">
        <v>112878540039</v>
      </c>
      <c r="H85" s="0" t="n">
        <v>1375449</v>
      </c>
      <c r="I85" s="0" t="n">
        <v>3</v>
      </c>
      <c r="J85" s="0" t="n">
        <f aca="false">H85/1000000</f>
        <v>1.375449</v>
      </c>
      <c r="K85" s="0" t="n">
        <f aca="false">F85/1000000000</f>
        <v>25.465881347</v>
      </c>
      <c r="M85" s="0" t="n">
        <f aca="false">G85/1000000000*$L$2</f>
        <v>28.2958505999843</v>
      </c>
      <c r="N85" s="0" t="n">
        <f aca="false">K85/$J85</f>
        <v>18.5145951227563</v>
      </c>
      <c r="O85" s="0" t="n">
        <f aca="false">M85/$J85</f>
        <v>20.5720827162507</v>
      </c>
      <c r="P85" s="0" t="n">
        <f aca="false">J$83/J85</f>
        <v>2.7799562179332</v>
      </c>
      <c r="Q85" s="0" t="n">
        <f aca="false">K$83/K85</f>
        <v>2.73363564246721</v>
      </c>
      <c r="R85" s="0" t="n">
        <f aca="false">M$83/M85</f>
        <v>2.45320379236235</v>
      </c>
    </row>
    <row r="86" customFormat="false" ht="12.8" hidden="false" customHeight="false" outlineLevel="0" collapsed="false">
      <c r="B86" s="0" t="n">
        <v>14897516</v>
      </c>
      <c r="C86" s="0" t="n">
        <v>29633053743</v>
      </c>
      <c r="D86" s="0" t="n">
        <v>9172106092</v>
      </c>
      <c r="E86" s="0" t="n">
        <v>1970117797</v>
      </c>
      <c r="F86" s="0" t="n">
        <v>20793518066</v>
      </c>
      <c r="G86" s="0" t="n">
        <v>95530883789</v>
      </c>
      <c r="H86" s="0" t="n">
        <v>1114674</v>
      </c>
      <c r="I86" s="0" t="n">
        <v>4</v>
      </c>
      <c r="J86" s="0" t="n">
        <f aca="false">H86/1000000</f>
        <v>1.114674</v>
      </c>
      <c r="K86" s="0" t="n">
        <f aca="false">F86/1000000000</f>
        <v>20.793518066</v>
      </c>
      <c r="M86" s="0" t="n">
        <f aca="false">G86/1000000000*$L$2</f>
        <v>23.9472233999843</v>
      </c>
      <c r="N86" s="0" t="n">
        <f aca="false">K86/$J86</f>
        <v>18.654349223181</v>
      </c>
      <c r="O86" s="0" t="n">
        <f aca="false">M86/$J86</f>
        <v>21.4836117106744</v>
      </c>
      <c r="P86" s="0" t="n">
        <f aca="false">J$83/J86</f>
        <v>3.43031953737146</v>
      </c>
      <c r="Q86" s="0" t="n">
        <f aca="false">K$83/K86</f>
        <v>3.3478914292444</v>
      </c>
      <c r="R86" s="0" t="n">
        <f aca="false">M$83/M86</f>
        <v>2.8986862836067</v>
      </c>
    </row>
    <row r="87" customFormat="false" ht="12.8" hidden="false" customHeight="false" outlineLevel="0" collapsed="false">
      <c r="B87" s="0" t="n">
        <v>15980026</v>
      </c>
      <c r="C87" s="0" t="n">
        <v>29791782720</v>
      </c>
      <c r="D87" s="0" t="n">
        <v>9201893479</v>
      </c>
      <c r="E87" s="0" t="n">
        <v>2016299091</v>
      </c>
      <c r="F87" s="0" t="n">
        <v>25428039550</v>
      </c>
      <c r="G87" s="0" t="n">
        <v>113779296875</v>
      </c>
      <c r="H87" s="0" t="n">
        <v>1371479</v>
      </c>
      <c r="I87" s="0" t="n">
        <v>5</v>
      </c>
      <c r="J87" s="0" t="n">
        <f aca="false">H87/1000000</f>
        <v>1.371479</v>
      </c>
      <c r="K87" s="0" t="n">
        <f aca="false">F87/1000000000</f>
        <v>25.42803955</v>
      </c>
      <c r="M87" s="0" t="n">
        <f aca="false">G87/1000000000*$L$2</f>
        <v>28.521648</v>
      </c>
      <c r="N87" s="0" t="n">
        <f aca="false">K87/$J87</f>
        <v>18.5405970853363</v>
      </c>
      <c r="O87" s="0" t="n">
        <f aca="false">M87/$J87</f>
        <v>20.7962703038107</v>
      </c>
      <c r="P87" s="0" t="n">
        <f aca="false">J$83/J87</f>
        <v>2.78800331612806</v>
      </c>
      <c r="Q87" s="0" t="n">
        <f aca="false">K$83/K87</f>
        <v>2.73770381629755</v>
      </c>
      <c r="R87" s="0" t="n">
        <f aca="false">M$83/M87</f>
        <v>2.43378250793923</v>
      </c>
    </row>
    <row r="88" customFormat="false" ht="12.8" hidden="false" customHeight="false" outlineLevel="0" collapsed="false">
      <c r="B88" s="0" t="n">
        <v>16442404</v>
      </c>
      <c r="C88" s="0" t="n">
        <v>29740519606</v>
      </c>
      <c r="D88" s="0" t="n">
        <v>9186984643</v>
      </c>
      <c r="E88" s="0" t="n">
        <v>2000935624</v>
      </c>
      <c r="F88" s="0" t="n">
        <v>21669738769</v>
      </c>
      <c r="G88" s="0" t="n">
        <v>100112182617</v>
      </c>
      <c r="H88" s="0" t="n">
        <v>1162840</v>
      </c>
      <c r="I88" s="0" t="n">
        <v>6</v>
      </c>
      <c r="J88" s="0" t="n">
        <f aca="false">H88/1000000</f>
        <v>1.16284</v>
      </c>
      <c r="K88" s="0" t="n">
        <f aca="false">F88/1000000000</f>
        <v>21.669738769</v>
      </c>
      <c r="M88" s="0" t="n">
        <f aca="false">G88/1000000000*$L$2</f>
        <v>25.095641399953</v>
      </c>
      <c r="N88" s="0" t="n">
        <f aca="false">K88/$J88</f>
        <v>18.6351852094871</v>
      </c>
      <c r="O88" s="0" t="n">
        <f aca="false">M88/$J88</f>
        <v>21.5813365552896</v>
      </c>
      <c r="P88" s="0" t="n">
        <f aca="false">J$83/J88</f>
        <v>3.28823225895222</v>
      </c>
      <c r="Q88" s="0" t="n">
        <f aca="false">K$83/K88</f>
        <v>3.21251869526863</v>
      </c>
      <c r="R88" s="0" t="n">
        <f aca="false">M$83/M88</f>
        <v>2.76603761162008</v>
      </c>
    </row>
    <row r="89" customFormat="false" ht="12.8" hidden="false" customHeight="false" outlineLevel="0" collapsed="false">
      <c r="B89" s="0" t="n">
        <v>17618474</v>
      </c>
      <c r="C89" s="0" t="n">
        <v>29761563439</v>
      </c>
      <c r="D89" s="0" t="n">
        <v>9189944341</v>
      </c>
      <c r="E89" s="0" t="n">
        <v>2006946820</v>
      </c>
      <c r="F89" s="0" t="n">
        <v>18626892089</v>
      </c>
      <c r="G89" s="0" t="n">
        <v>88640075683</v>
      </c>
      <c r="H89" s="0" t="n">
        <v>992968</v>
      </c>
      <c r="I89" s="0" t="n">
        <v>7</v>
      </c>
      <c r="J89" s="0" t="n">
        <f aca="false">H89/1000000</f>
        <v>0.992968</v>
      </c>
      <c r="K89" s="0" t="n">
        <f aca="false">F89/1000000000</f>
        <v>18.626892089</v>
      </c>
      <c r="M89" s="0" t="n">
        <f aca="false">G89/1000000000*$L$2</f>
        <v>22.2198686998512</v>
      </c>
      <c r="N89" s="0" t="n">
        <f aca="false">K89/$J89</f>
        <v>18.758803998719</v>
      </c>
      <c r="O89" s="0" t="n">
        <f aca="false">M89/$J89</f>
        <v>22.3772253485018</v>
      </c>
      <c r="P89" s="0" t="n">
        <f aca="false">J$83/J89</f>
        <v>3.85076659066556</v>
      </c>
      <c r="Q89" s="0" t="n">
        <f aca="false">K$83/K89</f>
        <v>3.73730843472865</v>
      </c>
      <c r="R89" s="0" t="n">
        <f aca="false">M$83/M89</f>
        <v>3.12402782112142</v>
      </c>
    </row>
    <row r="90" customFormat="false" ht="12.8" hidden="false" customHeight="false" outlineLevel="0" collapsed="false">
      <c r="B90" s="0" t="n">
        <v>17336024</v>
      </c>
      <c r="C90" s="0" t="n">
        <v>29698054218</v>
      </c>
      <c r="D90" s="0" t="n">
        <v>9180839706</v>
      </c>
      <c r="E90" s="0" t="n">
        <v>1988800560</v>
      </c>
      <c r="F90" s="0" t="n">
        <v>18688537597</v>
      </c>
      <c r="G90" s="0" t="n">
        <v>88956481933</v>
      </c>
      <c r="H90" s="0" t="n">
        <v>995888</v>
      </c>
      <c r="I90" s="0" t="n">
        <v>8</v>
      </c>
      <c r="J90" s="0" t="n">
        <f aca="false">H90/1000000</f>
        <v>0.995888</v>
      </c>
      <c r="K90" s="0" t="n">
        <f aca="false">F90/1000000000</f>
        <v>18.688537597</v>
      </c>
      <c r="M90" s="0" t="n">
        <f aca="false">G90/1000000000*$L$2</f>
        <v>22.2991838998512</v>
      </c>
      <c r="N90" s="0" t="n">
        <f aca="false">K90/$J90</f>
        <v>18.7657021642996</v>
      </c>
      <c r="O90" s="0" t="n">
        <f aca="false">M90/$J90</f>
        <v>22.3912567475973</v>
      </c>
      <c r="P90" s="0" t="n">
        <f aca="false">J$83/J90</f>
        <v>3.83947592500362</v>
      </c>
      <c r="Q90" s="0" t="n">
        <f aca="false">K$83/K90</f>
        <v>3.72498064953862</v>
      </c>
      <c r="R90" s="0" t="n">
        <f aca="false">M$83/M90</f>
        <v>3.11291607404804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70</v>
      </c>
      <c r="H91" s="0" t="s">
        <v>7</v>
      </c>
      <c r="I91" s="0" t="s">
        <v>8</v>
      </c>
      <c r="J91" s="0" t="s">
        <v>9</v>
      </c>
      <c r="K91" s="1" t="s">
        <v>10</v>
      </c>
      <c r="L91" s="1"/>
      <c r="M91" s="1" t="s">
        <v>72</v>
      </c>
      <c r="N91" s="1" t="s">
        <v>13</v>
      </c>
      <c r="O91" s="1" t="s">
        <v>73</v>
      </c>
      <c r="P91" s="1" t="s">
        <v>16</v>
      </c>
      <c r="Q91" s="1" t="s">
        <v>17</v>
      </c>
      <c r="R91" s="1" t="s">
        <v>74</v>
      </c>
    </row>
    <row r="92" customFormat="false" ht="12.8" hidden="false" customHeight="false" outlineLevel="0" collapsed="false">
      <c r="A92" s="0" t="s">
        <v>56</v>
      </c>
      <c r="B92" s="0" t="n">
        <v>9704758</v>
      </c>
      <c r="C92" s="0" t="n">
        <v>6500407584</v>
      </c>
      <c r="D92" s="0" t="n">
        <v>2307461394</v>
      </c>
      <c r="E92" s="0" t="n">
        <v>1166351220</v>
      </c>
      <c r="F92" s="0" t="n">
        <v>24011413574</v>
      </c>
      <c r="G92" s="0" t="n">
        <v>93459289550</v>
      </c>
      <c r="H92" s="0" t="n">
        <v>1323882</v>
      </c>
      <c r="I92" s="0" t="n">
        <v>1</v>
      </c>
      <c r="J92" s="0" t="n">
        <f aca="false">H92/1000000</f>
        <v>1.323882</v>
      </c>
      <c r="K92" s="0" t="n">
        <f aca="false">F92/1000000000</f>
        <v>24.011413574</v>
      </c>
      <c r="M92" s="0" t="n">
        <f aca="false">G92/1000000000*$L$2</f>
        <v>23.4279260998042</v>
      </c>
      <c r="N92" s="0" t="n">
        <f aca="false">K92/$J92</f>
        <v>18.1371251924265</v>
      </c>
      <c r="O92" s="0" t="n">
        <f aca="false">M92/$J92</f>
        <v>17.6963854027807</v>
      </c>
      <c r="P92" s="0" t="n">
        <f aca="false">J$92/J92</f>
        <v>1</v>
      </c>
      <c r="Q92" s="0" t="n">
        <f aca="false">K$92/K92</f>
        <v>1</v>
      </c>
      <c r="R92" s="0" t="n">
        <f aca="false">M$92/M92</f>
        <v>1</v>
      </c>
    </row>
    <row r="93" customFormat="false" ht="12.8" hidden="false" customHeight="false" outlineLevel="0" collapsed="false">
      <c r="B93" s="0" t="n">
        <v>9685244</v>
      </c>
      <c r="C93" s="0" t="n">
        <v>6212382557</v>
      </c>
      <c r="D93" s="0" t="n">
        <v>2209479240</v>
      </c>
      <c r="E93" s="0" t="n">
        <v>1057997143</v>
      </c>
      <c r="F93" s="0" t="n">
        <v>13569946289</v>
      </c>
      <c r="G93" s="0" t="n">
        <v>54544006347</v>
      </c>
      <c r="H93" s="0" t="n">
        <v>744454</v>
      </c>
      <c r="I93" s="0" t="n">
        <v>2</v>
      </c>
      <c r="J93" s="0" t="n">
        <f aca="false">H93/1000000</f>
        <v>0.744454</v>
      </c>
      <c r="K93" s="0" t="n">
        <f aca="false">F93/1000000000</f>
        <v>13.569946289</v>
      </c>
      <c r="M93" s="0" t="n">
        <f aca="false">G93/1000000000*$L$2</f>
        <v>13.6728296998355</v>
      </c>
      <c r="N93" s="0" t="n">
        <f aca="false">K93/$J93</f>
        <v>18.2280520878389</v>
      </c>
      <c r="O93" s="0" t="n">
        <f aca="false">M93/$J93</f>
        <v>18.3662519105754</v>
      </c>
      <c r="P93" s="0" t="n">
        <f aca="false">J$92/J93</f>
        <v>1.7783261289482</v>
      </c>
      <c r="Q93" s="0" t="n">
        <f aca="false">K$92/K93</f>
        <v>1.76945531416466</v>
      </c>
      <c r="R93" s="0" t="n">
        <f aca="false">M$92/M93</f>
        <v>1.7134658014563</v>
      </c>
    </row>
    <row r="94" customFormat="false" ht="12.8" hidden="false" customHeight="false" outlineLevel="0" collapsed="false">
      <c r="B94" s="0" t="n">
        <v>9761950</v>
      </c>
      <c r="C94" s="0" t="n">
        <v>5738530905</v>
      </c>
      <c r="D94" s="0" t="n">
        <v>2054644466</v>
      </c>
      <c r="E94" s="0" t="n">
        <v>881428962</v>
      </c>
      <c r="F94" s="0" t="n">
        <v>9096191406</v>
      </c>
      <c r="G94" s="0" t="n">
        <v>38341064453</v>
      </c>
      <c r="H94" s="0" t="n">
        <v>497271</v>
      </c>
      <c r="I94" s="0" t="n">
        <v>3</v>
      </c>
      <c r="J94" s="0" t="n">
        <f aca="false">H94/1000000</f>
        <v>0.497271</v>
      </c>
      <c r="K94" s="0" t="n">
        <f aca="false">F94/1000000000</f>
        <v>9.096191406</v>
      </c>
      <c r="M94" s="0" t="n">
        <f aca="false">G94/1000000000*$L$2</f>
        <v>9.61115399996867</v>
      </c>
      <c r="N94" s="0" t="n">
        <f aca="false">K94/$J94</f>
        <v>18.2922217583571</v>
      </c>
      <c r="O94" s="0" t="n">
        <f aca="false">M94/$J94</f>
        <v>19.3277991275756</v>
      </c>
      <c r="P94" s="0" t="n">
        <f aca="false">J$92/J94</f>
        <v>2.66229480504594</v>
      </c>
      <c r="Q94" s="0" t="n">
        <f aca="false">K$92/K94</f>
        <v>2.63972167056222</v>
      </c>
      <c r="R94" s="0" t="n">
        <f aca="false">M$92/M94</f>
        <v>2.43757680918239</v>
      </c>
    </row>
    <row r="95" customFormat="false" ht="12.8" hidden="false" customHeight="false" outlineLevel="0" collapsed="false">
      <c r="B95" s="0" t="n">
        <v>9687600</v>
      </c>
      <c r="C95" s="0" t="n">
        <v>5562440549</v>
      </c>
      <c r="D95" s="0" t="n">
        <v>1993452763</v>
      </c>
      <c r="E95" s="0" t="n">
        <v>819526369</v>
      </c>
      <c r="F95" s="0" t="n">
        <v>6885925292</v>
      </c>
      <c r="G95" s="0" t="n">
        <v>29357116699</v>
      </c>
      <c r="H95" s="0" t="n">
        <v>373829</v>
      </c>
      <c r="I95" s="0" t="n">
        <v>4</v>
      </c>
      <c r="J95" s="0" t="n">
        <f aca="false">H95/1000000</f>
        <v>0.373829</v>
      </c>
      <c r="K95" s="0" t="n">
        <f aca="false">F95/1000000000</f>
        <v>6.885925292</v>
      </c>
      <c r="M95" s="0" t="n">
        <f aca="false">G95/1000000000*$L$2</f>
        <v>7.35910109994516</v>
      </c>
      <c r="N95" s="0" t="n">
        <f aca="false">K95/$J95</f>
        <v>18.4199869245029</v>
      </c>
      <c r="O95" s="0" t="n">
        <f aca="false">M95/$J95</f>
        <v>19.6857416089848</v>
      </c>
      <c r="P95" s="0" t="n">
        <f aca="false">J$92/J95</f>
        <v>3.54141064497404</v>
      </c>
      <c r="Q95" s="0" t="n">
        <f aca="false">K$92/K95</f>
        <v>3.48702789469648</v>
      </c>
      <c r="R95" s="0" t="n">
        <f aca="false">M$92/M95</f>
        <v>3.18353094781898</v>
      </c>
    </row>
    <row r="96" customFormat="false" ht="12.8" hidden="false" customHeight="false" outlineLevel="0" collapsed="false">
      <c r="B96" s="0" t="n">
        <v>10603813</v>
      </c>
      <c r="C96" s="0" t="n">
        <v>5563773141</v>
      </c>
      <c r="D96" s="0" t="n">
        <v>1982991029</v>
      </c>
      <c r="E96" s="0" t="n">
        <v>815476379</v>
      </c>
      <c r="F96" s="0" t="n">
        <v>6276916503</v>
      </c>
      <c r="G96" s="0" t="n">
        <v>27630126953</v>
      </c>
      <c r="H96" s="0" t="n">
        <v>339612</v>
      </c>
      <c r="I96" s="0" t="n">
        <v>5</v>
      </c>
      <c r="J96" s="0" t="n">
        <f aca="false">H96/1000000</f>
        <v>0.339612</v>
      </c>
      <c r="K96" s="0" t="n">
        <f aca="false">F96/1000000000</f>
        <v>6.276916503</v>
      </c>
      <c r="M96" s="0" t="n">
        <f aca="false">G96/1000000000*$L$2</f>
        <v>6.92618759996867</v>
      </c>
      <c r="N96" s="0" t="n">
        <f aca="false">K96/$J96</f>
        <v>18.4826110473128</v>
      </c>
      <c r="O96" s="0" t="n">
        <f aca="false">M96/$J96</f>
        <v>20.394413624868</v>
      </c>
      <c r="P96" s="0" t="n">
        <f aca="false">J$92/J96</f>
        <v>3.89821914419985</v>
      </c>
      <c r="Q96" s="0" t="n">
        <f aca="false">K$92/K96</f>
        <v>3.82535175711258</v>
      </c>
      <c r="R96" s="0" t="n">
        <f aca="false">M$92/M96</f>
        <v>3.38251393882403</v>
      </c>
    </row>
    <row r="97" customFormat="false" ht="12.8" hidden="false" customHeight="false" outlineLevel="0" collapsed="false">
      <c r="B97" s="0" t="n">
        <v>11195833</v>
      </c>
      <c r="C97" s="0" t="n">
        <v>5458769712</v>
      </c>
      <c r="D97" s="0" t="n">
        <v>1959036025</v>
      </c>
      <c r="E97" s="0" t="n">
        <v>774436327</v>
      </c>
      <c r="F97" s="0" t="n">
        <v>5500549316</v>
      </c>
      <c r="G97" s="0" t="n">
        <v>24606079101</v>
      </c>
      <c r="H97" s="0" t="n">
        <v>296668</v>
      </c>
      <c r="I97" s="0" t="n">
        <v>6</v>
      </c>
      <c r="J97" s="0" t="n">
        <f aca="false">H97/1000000</f>
        <v>0.296668</v>
      </c>
      <c r="K97" s="0" t="n">
        <f aca="false">F97/1000000000</f>
        <v>5.500549316</v>
      </c>
      <c r="M97" s="0" t="n">
        <f aca="false">G97/1000000000*$L$2</f>
        <v>6.16813379985899</v>
      </c>
      <c r="N97" s="0" t="n">
        <f aca="false">K97/$J97</f>
        <v>18.5410941389027</v>
      </c>
      <c r="O97" s="0" t="n">
        <f aca="false">M97/$J97</f>
        <v>20.7913688023615</v>
      </c>
      <c r="P97" s="0" t="n">
        <f aca="false">J$92/J97</f>
        <v>4.46250353930994</v>
      </c>
      <c r="Q97" s="0" t="n">
        <f aca="false">K$92/K97</f>
        <v>4.36527557423321</v>
      </c>
      <c r="R97" s="0" t="n">
        <f aca="false">M$92/M97</f>
        <v>3.79821950365923</v>
      </c>
    </row>
    <row r="98" customFormat="false" ht="12.8" hidden="false" customHeight="false" outlineLevel="0" collapsed="false">
      <c r="B98" s="0" t="n">
        <v>11545158</v>
      </c>
      <c r="C98" s="0" t="n">
        <v>5235806048</v>
      </c>
      <c r="D98" s="0" t="n">
        <v>1895346611</v>
      </c>
      <c r="E98" s="0" t="n">
        <v>700970117</v>
      </c>
      <c r="F98" s="0" t="n">
        <v>4669433593</v>
      </c>
      <c r="G98" s="0" t="n">
        <v>21538146972</v>
      </c>
      <c r="H98" s="0" t="n">
        <v>251205</v>
      </c>
      <c r="I98" s="0" t="n">
        <v>7</v>
      </c>
      <c r="J98" s="0" t="n">
        <f aca="false">H98/1000000</f>
        <v>0.251205</v>
      </c>
      <c r="K98" s="0" t="n">
        <f aca="false">F98/1000000000</f>
        <v>4.669433593</v>
      </c>
      <c r="M98" s="0" t="n">
        <f aca="false">G98/1000000000*$L$2</f>
        <v>5.39907929983549</v>
      </c>
      <c r="N98" s="0" t="n">
        <f aca="false">K98/$J98</f>
        <v>18.58813953942</v>
      </c>
      <c r="O98" s="0" t="n">
        <f aca="false">M98/$J98</f>
        <v>21.4927222779622</v>
      </c>
      <c r="P98" s="0" t="n">
        <f aca="false">J$92/J98</f>
        <v>5.27012599271511</v>
      </c>
      <c r="Q98" s="0" t="n">
        <f aca="false">K$92/K98</f>
        <v>5.14225400056996</v>
      </c>
      <c r="R98" s="0" t="n">
        <f aca="false">M$92/M98</f>
        <v>4.33924467464628</v>
      </c>
    </row>
    <row r="99" customFormat="false" ht="12.8" hidden="false" customHeight="false" outlineLevel="0" collapsed="false">
      <c r="B99" s="0" t="n">
        <v>11802048</v>
      </c>
      <c r="C99" s="0" t="n">
        <v>6489131016</v>
      </c>
      <c r="D99" s="0" t="n">
        <v>2230993416</v>
      </c>
      <c r="E99" s="0" t="n">
        <v>1133668636</v>
      </c>
      <c r="F99" s="0" t="n">
        <v>7938537597</v>
      </c>
      <c r="G99" s="0" t="n">
        <v>34006530761</v>
      </c>
      <c r="H99" s="0" t="n">
        <v>431511</v>
      </c>
      <c r="I99" s="0" t="n">
        <v>8</v>
      </c>
      <c r="J99" s="0" t="n">
        <f aca="false">H99/1000000</f>
        <v>0.431511</v>
      </c>
      <c r="K99" s="0" t="n">
        <f aca="false">F99/1000000000</f>
        <v>7.938537597</v>
      </c>
      <c r="M99" s="0" t="n">
        <f aca="false">G99/1000000000*$L$2</f>
        <v>8.52459389981983</v>
      </c>
      <c r="N99" s="0" t="n">
        <f aca="false">K99/$J99</f>
        <v>18.3970688974325</v>
      </c>
      <c r="O99" s="0" t="n">
        <f aca="false">M99/$J99</f>
        <v>19.7552180589135</v>
      </c>
      <c r="P99" s="0" t="n">
        <f aca="false">J$92/J99</f>
        <v>3.06801448862254</v>
      </c>
      <c r="Q99" s="0" t="n">
        <f aca="false">K$92/K99</f>
        <v>3.02466459100401</v>
      </c>
      <c r="R99" s="0" t="n">
        <f aca="false">M$92/M99</f>
        <v>2.74827474189701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70</v>
      </c>
      <c r="H100" s="0" t="s">
        <v>7</v>
      </c>
      <c r="I100" s="0" t="s">
        <v>8</v>
      </c>
      <c r="J100" s="0" t="s">
        <v>9</v>
      </c>
      <c r="K100" s="1" t="s">
        <v>10</v>
      </c>
      <c r="L100" s="1"/>
      <c r="M100" s="1" t="s">
        <v>72</v>
      </c>
      <c r="N100" s="1" t="s">
        <v>13</v>
      </c>
      <c r="O100" s="1" t="s">
        <v>73</v>
      </c>
      <c r="P100" s="1" t="s">
        <v>16</v>
      </c>
      <c r="Q100" s="1" t="s">
        <v>17</v>
      </c>
      <c r="R100" s="1" t="s">
        <v>74</v>
      </c>
    </row>
    <row r="101" customFormat="false" ht="12.8" hidden="false" customHeight="false" outlineLevel="0" collapsed="false">
      <c r="A101" s="0" t="s">
        <v>57</v>
      </c>
      <c r="B101" s="0" t="n">
        <v>223452227</v>
      </c>
      <c r="C101" s="0" t="n">
        <v>203830207826</v>
      </c>
      <c r="D101" s="0" t="n">
        <v>85441729171</v>
      </c>
      <c r="E101" s="0" t="n">
        <v>3364234701</v>
      </c>
      <c r="F101" s="0" t="n">
        <v>570809631347</v>
      </c>
      <c r="G101" s="0" t="n">
        <v>2259719482421</v>
      </c>
      <c r="H101" s="0" t="n">
        <v>31408766</v>
      </c>
      <c r="I101" s="0" t="n">
        <v>1</v>
      </c>
      <c r="J101" s="0" t="n">
        <f aca="false">H101/1000000</f>
        <v>31.408766</v>
      </c>
      <c r="K101" s="0" t="n">
        <f aca="false">F101/1000000000</f>
        <v>570.809631347</v>
      </c>
      <c r="M101" s="0" t="n">
        <f aca="false">G101/1000000000*$L$2</f>
        <v>566.455633199781</v>
      </c>
      <c r="N101" s="0" t="n">
        <f aca="false">K101/$J101</f>
        <v>18.1735771264302</v>
      </c>
      <c r="O101" s="0" t="n">
        <f aca="false">M101/$J101</f>
        <v>18.0349534648951</v>
      </c>
      <c r="P101" s="0" t="n">
        <f aca="false">J$101/J101</f>
        <v>1</v>
      </c>
      <c r="Q101" s="0" t="n">
        <f aca="false">K$101/K101</f>
        <v>1</v>
      </c>
      <c r="R101" s="0" t="n">
        <f aca="false">M$101/M101</f>
        <v>1</v>
      </c>
    </row>
    <row r="102" customFormat="false" ht="12.8" hidden="false" customHeight="false" outlineLevel="0" collapsed="false">
      <c r="B102" s="0" t="n">
        <v>225271755</v>
      </c>
      <c r="C102" s="0" t="n">
        <v>203143282317</v>
      </c>
      <c r="D102" s="0" t="n">
        <v>85146707925</v>
      </c>
      <c r="E102" s="0" t="n">
        <v>3165908590</v>
      </c>
      <c r="F102" s="0" t="n">
        <v>293139831542</v>
      </c>
      <c r="G102" s="0" t="n">
        <v>1221361511230</v>
      </c>
      <c r="H102" s="0" t="n">
        <v>16019038</v>
      </c>
      <c r="I102" s="0" t="n">
        <v>2</v>
      </c>
      <c r="J102" s="0" t="n">
        <f aca="false">H102/1000000</f>
        <v>16.019038</v>
      </c>
      <c r="K102" s="0" t="n">
        <f aca="false">F102/1000000000</f>
        <v>293.139831542</v>
      </c>
      <c r="M102" s="0" t="n">
        <f aca="false">G102/1000000000*$L$2</f>
        <v>306.165041099882</v>
      </c>
      <c r="N102" s="0" t="n">
        <f aca="false">K102/$J102</f>
        <v>18.2994653949881</v>
      </c>
      <c r="O102" s="0" t="n">
        <f aca="false">M102/$J102</f>
        <v>19.1125734953549</v>
      </c>
      <c r="P102" s="0" t="n">
        <f aca="false">J$101/J102</f>
        <v>1.96071486939478</v>
      </c>
      <c r="Q102" s="0" t="n">
        <f aca="false">K$101/K102</f>
        <v>1.94722644256284</v>
      </c>
      <c r="R102" s="0" t="n">
        <f aca="false">M$101/M102</f>
        <v>1.8501643138773</v>
      </c>
    </row>
    <row r="103" customFormat="false" ht="12.8" hidden="false" customHeight="false" outlineLevel="0" collapsed="false">
      <c r="B103" s="0" t="n">
        <v>227810039</v>
      </c>
      <c r="C103" s="0" t="n">
        <v>203448852089</v>
      </c>
      <c r="D103" s="0" t="n">
        <v>85180815127</v>
      </c>
      <c r="E103" s="0" t="n">
        <v>3265749055</v>
      </c>
      <c r="F103" s="0" t="n">
        <v>205555480957</v>
      </c>
      <c r="G103" s="0" t="n">
        <v>892502136230</v>
      </c>
      <c r="H103" s="0" t="n">
        <v>11167753</v>
      </c>
      <c r="I103" s="0" t="n">
        <v>3</v>
      </c>
      <c r="J103" s="0" t="n">
        <f aca="false">H103/1000000</f>
        <v>11.167753</v>
      </c>
      <c r="K103" s="0" t="n">
        <f aca="false">F103/1000000000</f>
        <v>205.555480957</v>
      </c>
      <c r="M103" s="0" t="n">
        <f aca="false">G103/1000000000*$L$2</f>
        <v>223.728151499883</v>
      </c>
      <c r="N103" s="0" t="n">
        <f aca="false">K103/$J103</f>
        <v>18.4061629010778</v>
      </c>
      <c r="O103" s="0" t="n">
        <f aca="false">M103/$J103</f>
        <v>20.0334079290509</v>
      </c>
      <c r="P103" s="0" t="n">
        <f aca="false">J$101/J103</f>
        <v>2.81245170805622</v>
      </c>
      <c r="Q103" s="0" t="n">
        <f aca="false">K$101/K103</f>
        <v>2.77691272784114</v>
      </c>
      <c r="R103" s="0" t="n">
        <f aca="false">M$101/M103</f>
        <v>2.53189251957002</v>
      </c>
    </row>
    <row r="104" customFormat="false" ht="12.8" hidden="false" customHeight="false" outlineLevel="0" collapsed="false">
      <c r="B104" s="0" t="n">
        <v>227964801</v>
      </c>
      <c r="C104" s="0" t="n">
        <v>204693858416</v>
      </c>
      <c r="D104" s="0" t="n">
        <v>85458766618</v>
      </c>
      <c r="E104" s="0" t="n">
        <v>3613920781</v>
      </c>
      <c r="F104" s="0" t="n">
        <v>167255615234</v>
      </c>
      <c r="G104" s="0" t="n">
        <v>749027832031</v>
      </c>
      <c r="H104" s="0" t="n">
        <v>9038523</v>
      </c>
      <c r="I104" s="0" t="n">
        <v>4</v>
      </c>
      <c r="J104" s="0" t="n">
        <f aca="false">H104/1000000</f>
        <v>9.038523</v>
      </c>
      <c r="K104" s="0" t="n">
        <f aca="false">F104/1000000000</f>
        <v>167.255615234</v>
      </c>
      <c r="M104" s="0" t="n">
        <f aca="false">G104/1000000000*$L$2</f>
        <v>187.762701599937</v>
      </c>
      <c r="N104" s="0" t="n">
        <f aca="false">K104/$J104</f>
        <v>18.5047507467758</v>
      </c>
      <c r="O104" s="0" t="n">
        <f aca="false">M104/$J104</f>
        <v>20.773604448419</v>
      </c>
      <c r="P104" s="0" t="n">
        <f aca="false">J$101/J104</f>
        <v>3.47498877858694</v>
      </c>
      <c r="Q104" s="0" t="n">
        <f aca="false">K$101/K104</f>
        <v>3.41279801307959</v>
      </c>
      <c r="R104" s="0" t="n">
        <f aca="false">M$101/M104</f>
        <v>3.01686984887296</v>
      </c>
    </row>
    <row r="105" customFormat="false" ht="12.8" hidden="false" customHeight="false" outlineLevel="0" collapsed="false">
      <c r="B105" s="0" t="n">
        <v>228571657</v>
      </c>
      <c r="C105" s="0" t="n">
        <v>210060882129</v>
      </c>
      <c r="D105" s="0" t="n">
        <v>86981448715</v>
      </c>
      <c r="E105" s="0" t="n">
        <v>5057304400</v>
      </c>
      <c r="F105" s="0" t="n">
        <v>191328308105</v>
      </c>
      <c r="G105" s="0" t="n">
        <v>840770446777</v>
      </c>
      <c r="H105" s="0" t="n">
        <v>10374411</v>
      </c>
      <c r="I105" s="0" t="n">
        <v>5</v>
      </c>
      <c r="J105" s="0" t="n">
        <f aca="false">H105/1000000</f>
        <v>10.374411</v>
      </c>
      <c r="K105" s="0" t="n">
        <f aca="false">F105/1000000000</f>
        <v>191.328308105</v>
      </c>
      <c r="M105" s="0" t="n">
        <f aca="false">G105/1000000000*$L$2</f>
        <v>210.760299899914</v>
      </c>
      <c r="N105" s="0" t="n">
        <f aca="false">K105/$J105</f>
        <v>18.4423296999704</v>
      </c>
      <c r="O105" s="0" t="n">
        <f aca="false">M105/$J105</f>
        <v>20.3153991007214</v>
      </c>
      <c r="P105" s="0" t="n">
        <f aca="false">J$101/J105</f>
        <v>3.02752281551213</v>
      </c>
      <c r="Q105" s="0" t="n">
        <f aca="false">K$101/K105</f>
        <v>2.98340395627051</v>
      </c>
      <c r="R105" s="0" t="n">
        <f aca="false">M$101/M105</f>
        <v>2.68767710744756</v>
      </c>
    </row>
    <row r="106" customFormat="false" ht="12.8" hidden="false" customHeight="false" outlineLevel="0" collapsed="false">
      <c r="B106" s="0" t="n">
        <v>230325130</v>
      </c>
      <c r="C106" s="0" t="n">
        <v>208644273537</v>
      </c>
      <c r="D106" s="0" t="n">
        <v>86556768338</v>
      </c>
      <c r="E106" s="0" t="n">
        <v>4683816272</v>
      </c>
      <c r="F106" s="0" t="n">
        <v>166684265136</v>
      </c>
      <c r="G106" s="0" t="n">
        <v>748475219726</v>
      </c>
      <c r="H106" s="0" t="n">
        <v>9004596</v>
      </c>
      <c r="I106" s="0" t="n">
        <v>6</v>
      </c>
      <c r="J106" s="0" t="n">
        <f aca="false">H106/1000000</f>
        <v>9.004596</v>
      </c>
      <c r="K106" s="0" t="n">
        <f aca="false">F106/1000000000</f>
        <v>166.684265136</v>
      </c>
      <c r="M106" s="0" t="n">
        <f aca="false">G106/1000000000*$L$2</f>
        <v>187.624175399859</v>
      </c>
      <c r="N106" s="0" t="n">
        <f aca="false">K106/$J106</f>
        <v>18.5110209426386</v>
      </c>
      <c r="O106" s="0" t="n">
        <f aca="false">M106/$J106</f>
        <v>20.8364900990404</v>
      </c>
      <c r="P106" s="0" t="n">
        <f aca="false">J$101/J106</f>
        <v>3.48808164186378</v>
      </c>
      <c r="Q106" s="0" t="n">
        <f aca="false">K$101/K106</f>
        <v>3.42449619273462</v>
      </c>
      <c r="R106" s="0" t="n">
        <f aca="false">M$101/M106</f>
        <v>3.01909725648397</v>
      </c>
    </row>
    <row r="107" customFormat="false" ht="12.8" hidden="false" customHeight="false" outlineLevel="0" collapsed="false">
      <c r="B107" s="0" t="n">
        <v>234812975</v>
      </c>
      <c r="C107" s="0" t="n">
        <v>206243971541</v>
      </c>
      <c r="D107" s="0" t="n">
        <v>85822576072</v>
      </c>
      <c r="E107" s="0" t="n">
        <v>4017162334</v>
      </c>
      <c r="F107" s="0" t="n">
        <v>142604125976</v>
      </c>
      <c r="G107" s="0" t="n">
        <v>656737915039</v>
      </c>
      <c r="H107" s="0" t="n">
        <v>7660673</v>
      </c>
      <c r="I107" s="0" t="n">
        <v>7</v>
      </c>
      <c r="J107" s="0" t="n">
        <f aca="false">H107/1000000</f>
        <v>7.660673</v>
      </c>
      <c r="K107" s="0" t="n">
        <f aca="false">F107/1000000000</f>
        <v>142.604125976</v>
      </c>
      <c r="M107" s="0" t="n">
        <f aca="false">G107/1000000000*$L$2</f>
        <v>164.627908199984</v>
      </c>
      <c r="N107" s="0" t="n">
        <f aca="false">K107/$J107</f>
        <v>18.6150911252836</v>
      </c>
      <c r="O107" s="0" t="n">
        <f aca="false">M107/$J107</f>
        <v>21.4900059302863</v>
      </c>
      <c r="P107" s="0" t="n">
        <f aca="false">J$101/J107</f>
        <v>4.10000087459679</v>
      </c>
      <c r="Q107" s="0" t="n">
        <f aca="false">K$101/K107</f>
        <v>4.00275677467471</v>
      </c>
      <c r="R107" s="0" t="n">
        <f aca="false">M$101/M107</f>
        <v>3.44082385175951</v>
      </c>
    </row>
    <row r="108" customFormat="false" ht="12.8" hidden="false" customHeight="false" outlineLevel="0" collapsed="false">
      <c r="B108" s="0" t="n">
        <v>238071020</v>
      </c>
      <c r="C108" s="0" t="n">
        <v>206662613673</v>
      </c>
      <c r="D108" s="0" t="n">
        <v>85975094542</v>
      </c>
      <c r="E108" s="0" t="n">
        <v>4126726650</v>
      </c>
      <c r="F108" s="0" t="n">
        <v>140035339355</v>
      </c>
      <c r="G108" s="0" t="n">
        <v>645482604980</v>
      </c>
      <c r="H108" s="0" t="n">
        <v>7518260</v>
      </c>
      <c r="I108" s="0" t="n">
        <v>8</v>
      </c>
      <c r="J108" s="0" t="n">
        <f aca="false">H108/1000000</f>
        <v>7.51826</v>
      </c>
      <c r="K108" s="0" t="n">
        <f aca="false">F108/1000000000</f>
        <v>140.035339355</v>
      </c>
      <c r="M108" s="0" t="n">
        <f aca="false">G108/1000000000*$L$2</f>
        <v>161.806481099883</v>
      </c>
      <c r="N108" s="0" t="n">
        <f aca="false">K108/$J108</f>
        <v>18.6260304053065</v>
      </c>
      <c r="O108" s="0" t="n">
        <f aca="false">M108/$J108</f>
        <v>21.5217990731742</v>
      </c>
      <c r="P108" s="0" t="n">
        <f aca="false">J$101/J108</f>
        <v>4.17766424678051</v>
      </c>
      <c r="Q108" s="0" t="n">
        <f aca="false">K$101/K108</f>
        <v>4.07618272627565</v>
      </c>
      <c r="R108" s="0" t="n">
        <f aca="false">M$101/M108</f>
        <v>3.50082165652011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70</v>
      </c>
      <c r="H109" s="0" t="s">
        <v>7</v>
      </c>
      <c r="I109" s="0" t="s">
        <v>8</v>
      </c>
      <c r="J109" s="0" t="s">
        <v>9</v>
      </c>
      <c r="K109" s="1" t="s">
        <v>10</v>
      </c>
      <c r="L109" s="1"/>
      <c r="M109" s="1" t="s">
        <v>72</v>
      </c>
      <c r="N109" s="1" t="s">
        <v>13</v>
      </c>
      <c r="O109" s="1" t="s">
        <v>73</v>
      </c>
      <c r="P109" s="1" t="s">
        <v>16</v>
      </c>
      <c r="Q109" s="1" t="s">
        <v>17</v>
      </c>
      <c r="R109" s="1" t="s">
        <v>74</v>
      </c>
    </row>
    <row r="110" customFormat="false" ht="12.8" hidden="false" customHeight="false" outlineLevel="0" collapsed="false">
      <c r="A110" s="0" t="s">
        <v>58</v>
      </c>
      <c r="B110" s="0" t="n">
        <v>23315036</v>
      </c>
      <c r="C110" s="0" t="n">
        <v>15360402047</v>
      </c>
      <c r="D110" s="0" t="n">
        <v>8369354988</v>
      </c>
      <c r="E110" s="0" t="n">
        <v>1044290484</v>
      </c>
      <c r="F110" s="0" t="n">
        <v>33849609375</v>
      </c>
      <c r="G110" s="0" t="n">
        <v>150183166503</v>
      </c>
      <c r="H110" s="0" t="n">
        <v>1836936</v>
      </c>
      <c r="I110" s="0" t="n">
        <v>1</v>
      </c>
      <c r="J110" s="0" t="n">
        <f aca="false">H110/1000000</f>
        <v>1.836936</v>
      </c>
      <c r="K110" s="0" t="n">
        <f aca="false">F110/1000000000</f>
        <v>33.849609375</v>
      </c>
      <c r="M110" s="0" t="n">
        <f aca="false">G110/1000000000*$L$2</f>
        <v>37.6471952997728</v>
      </c>
      <c r="N110" s="0" t="n">
        <f aca="false">K110/$J110</f>
        <v>18.4272121483819</v>
      </c>
      <c r="O110" s="0" t="n">
        <f aca="false">M110/$J110</f>
        <v>20.4945601260865</v>
      </c>
      <c r="P110" s="0" t="n">
        <f aca="false">J$110/J110</f>
        <v>1</v>
      </c>
      <c r="Q110" s="0" t="n">
        <f aca="false">K$110/K110</f>
        <v>1</v>
      </c>
      <c r="R110" s="0" t="n">
        <f aca="false">M$110/M110</f>
        <v>1</v>
      </c>
    </row>
    <row r="111" customFormat="false" ht="12.8" hidden="false" customHeight="false" outlineLevel="0" collapsed="false">
      <c r="B111" s="0" t="n">
        <v>24177578</v>
      </c>
      <c r="C111" s="0" t="n">
        <v>15156711018</v>
      </c>
      <c r="D111" s="0" t="n">
        <v>8299978513</v>
      </c>
      <c r="E111" s="0" t="n">
        <v>976207041</v>
      </c>
      <c r="F111" s="0" t="n">
        <v>17727905273</v>
      </c>
      <c r="G111" s="0" t="n">
        <v>89051635742</v>
      </c>
      <c r="H111" s="0" t="n">
        <v>939939</v>
      </c>
      <c r="I111" s="0" t="n">
        <v>2</v>
      </c>
      <c r="J111" s="0" t="n">
        <f aca="false">H111/1000000</f>
        <v>0.939939</v>
      </c>
      <c r="K111" s="0" t="n">
        <f aca="false">F111/1000000000</f>
        <v>17.727905273</v>
      </c>
      <c r="M111" s="0" t="n">
        <f aca="false">G111/1000000000*$L$2</f>
        <v>22.323036599953</v>
      </c>
      <c r="N111" s="0" t="n">
        <f aca="false">K111/$J111</f>
        <v>18.8606976335698</v>
      </c>
      <c r="O111" s="0" t="n">
        <f aca="false">M111/$J111</f>
        <v>23.7494524644184</v>
      </c>
      <c r="P111" s="0" t="n">
        <f aca="false">J$110/J111</f>
        <v>1.95431405655048</v>
      </c>
      <c r="Q111" s="0" t="n">
        <f aca="false">K$110/K111</f>
        <v>1.90939701299926</v>
      </c>
      <c r="R111" s="0" t="n">
        <f aca="false">M$110/M111</f>
        <v>1.68647285646847</v>
      </c>
    </row>
    <row r="112" customFormat="false" ht="12.8" hidden="false" customHeight="false" outlineLevel="0" collapsed="false">
      <c r="B112" s="0" t="n">
        <v>26036143</v>
      </c>
      <c r="C112" s="0" t="n">
        <v>15224005294</v>
      </c>
      <c r="D112" s="0" t="n">
        <v>8318095217</v>
      </c>
      <c r="E112" s="0" t="n">
        <v>995848497</v>
      </c>
      <c r="F112" s="0" t="n">
        <v>12830078125</v>
      </c>
      <c r="G112" s="0" t="n">
        <v>71242919921</v>
      </c>
      <c r="H112" s="0" t="n">
        <v>659184</v>
      </c>
      <c r="I112" s="0" t="n">
        <v>3</v>
      </c>
      <c r="J112" s="0" t="n">
        <f aca="false">H112/1000000</f>
        <v>0.659184</v>
      </c>
      <c r="K112" s="0" t="n">
        <f aca="false">F112/1000000000</f>
        <v>12.830078125</v>
      </c>
      <c r="M112" s="0" t="n">
        <f aca="false">G112/1000000000*$L$2</f>
        <v>17.8588331997807</v>
      </c>
      <c r="N112" s="0" t="n">
        <f aca="false">K112/$J112</f>
        <v>19.4635763686619</v>
      </c>
      <c r="O112" s="0" t="n">
        <f aca="false">M112/$J112</f>
        <v>27.0923341582633</v>
      </c>
      <c r="P112" s="0" t="n">
        <f aca="false">J$110/J112</f>
        <v>2.78668171557562</v>
      </c>
      <c r="Q112" s="0" t="n">
        <f aca="false">K$110/K112</f>
        <v>2.63830111128026</v>
      </c>
      <c r="R112" s="0" t="n">
        <f aca="false">M$110/M112</f>
        <v>2.1080433911122</v>
      </c>
    </row>
    <row r="113" customFormat="false" ht="12.8" hidden="false" customHeight="false" outlineLevel="0" collapsed="false">
      <c r="B113" s="0" t="n">
        <v>25826465</v>
      </c>
      <c r="C113" s="0" t="n">
        <v>15345688725</v>
      </c>
      <c r="D113" s="0" t="n">
        <v>8337185655</v>
      </c>
      <c r="E113" s="0" t="n">
        <v>1030091057</v>
      </c>
      <c r="F113" s="0" t="n">
        <v>12294250488</v>
      </c>
      <c r="G113" s="0" t="n">
        <v>70585205078</v>
      </c>
      <c r="H113" s="0" t="n">
        <v>621755</v>
      </c>
      <c r="I113" s="0" t="n">
        <v>4</v>
      </c>
      <c r="J113" s="0" t="n">
        <f aca="false">H113/1000000</f>
        <v>0.621755</v>
      </c>
      <c r="K113" s="0" t="n">
        <f aca="false">F113/1000000000</f>
        <v>12.294250488</v>
      </c>
      <c r="M113" s="0" t="n">
        <f aca="false">G113/1000000000*$L$2</f>
        <v>17.6939603999687</v>
      </c>
      <c r="N113" s="0" t="n">
        <f aca="false">K113/$J113</f>
        <v>19.7734646090502</v>
      </c>
      <c r="O113" s="0" t="n">
        <f aca="false">M113/$J113</f>
        <v>28.4580910486746</v>
      </c>
      <c r="P113" s="0" t="n">
        <f aca="false">J$110/J113</f>
        <v>2.95443703709661</v>
      </c>
      <c r="Q113" s="0" t="n">
        <f aca="false">K$110/K113</f>
        <v>2.7532877590252</v>
      </c>
      <c r="R113" s="0" t="n">
        <f aca="false">M$110/M113</f>
        <v>2.12768619623674</v>
      </c>
    </row>
    <row r="114" customFormat="false" ht="12.8" hidden="false" customHeight="false" outlineLevel="0" collapsed="false">
      <c r="B114" s="0" t="n">
        <v>24000849</v>
      </c>
      <c r="C114" s="0" t="n">
        <v>15573561880</v>
      </c>
      <c r="D114" s="0" t="n">
        <v>8370004288</v>
      </c>
      <c r="E114" s="0" t="n">
        <v>1095171740</v>
      </c>
      <c r="F114" s="0" t="n">
        <v>14448120117</v>
      </c>
      <c r="G114" s="0" t="n">
        <v>80439514160</v>
      </c>
      <c r="H114" s="0" t="n">
        <v>737836</v>
      </c>
      <c r="I114" s="0" t="n">
        <v>5</v>
      </c>
      <c r="J114" s="0" t="n">
        <f aca="false">H114/1000000</f>
        <v>0.737836</v>
      </c>
      <c r="K114" s="0" t="n">
        <f aca="false">F114/1000000000</f>
        <v>14.448120117</v>
      </c>
      <c r="M114" s="0" t="n">
        <f aca="false">G114/1000000000*$L$2</f>
        <v>20.1641912999608</v>
      </c>
      <c r="N114" s="0" t="n">
        <f aca="false">K114/$J114</f>
        <v>19.5817500325276</v>
      </c>
      <c r="O114" s="0" t="n">
        <f aca="false">M114/$J114</f>
        <v>27.3288255113072</v>
      </c>
      <c r="P114" s="0" t="n">
        <f aca="false">J$110/J114</f>
        <v>2.4896264210475</v>
      </c>
      <c r="Q114" s="0" t="n">
        <f aca="false">K$110/K114</f>
        <v>2.34283831397358</v>
      </c>
      <c r="R114" s="0" t="n">
        <f aca="false">M$110/M114</f>
        <v>1.86703224244088</v>
      </c>
    </row>
    <row r="115" customFormat="false" ht="12.8" hidden="false" customHeight="false" outlineLevel="0" collapsed="false">
      <c r="B115" s="0" t="n">
        <v>24641949</v>
      </c>
      <c r="C115" s="0" t="n">
        <v>15414204010</v>
      </c>
      <c r="D115" s="0" t="n">
        <v>8336942221</v>
      </c>
      <c r="E115" s="0" t="n">
        <v>1049727479</v>
      </c>
      <c r="F115" s="0" t="n">
        <v>12789306640</v>
      </c>
      <c r="G115" s="0" t="n">
        <v>74957214355</v>
      </c>
      <c r="H115" s="0" t="n">
        <v>641561</v>
      </c>
      <c r="I115" s="0" t="n">
        <v>6</v>
      </c>
      <c r="J115" s="0" t="n">
        <f aca="false">H115/1000000</f>
        <v>0.641561</v>
      </c>
      <c r="K115" s="0" t="n">
        <f aca="false">F115/1000000000</f>
        <v>12.78930664</v>
      </c>
      <c r="M115" s="0" t="n">
        <f aca="false">G115/1000000000*$L$2</f>
        <v>18.7899146998825</v>
      </c>
      <c r="N115" s="0" t="n">
        <f aca="false">K115/$J115</f>
        <v>19.9346697196369</v>
      </c>
      <c r="O115" s="0" t="n">
        <f aca="false">M115/$J115</f>
        <v>29.2878069269835</v>
      </c>
      <c r="P115" s="0" t="n">
        <f aca="false">J$110/J115</f>
        <v>2.86322890574708</v>
      </c>
      <c r="Q115" s="0" t="n">
        <f aca="false">K$110/K115</f>
        <v>2.64671184512314</v>
      </c>
      <c r="R115" s="0" t="n">
        <f aca="false">M$110/M115</f>
        <v>2.0035852158503</v>
      </c>
    </row>
    <row r="116" customFormat="false" ht="12.8" hidden="false" customHeight="false" outlineLevel="0" collapsed="false">
      <c r="B116" s="0" t="n">
        <v>26963427</v>
      </c>
      <c r="C116" s="0" t="n">
        <v>15405114957</v>
      </c>
      <c r="D116" s="0" t="n">
        <v>8345707205</v>
      </c>
      <c r="E116" s="0" t="n">
        <v>1047028065</v>
      </c>
      <c r="F116" s="0" t="n">
        <v>12063232421</v>
      </c>
      <c r="G116" s="0" t="n">
        <v>72746459960</v>
      </c>
      <c r="H116" s="0" t="n">
        <v>597348</v>
      </c>
      <c r="I116" s="0" t="n">
        <v>7</v>
      </c>
      <c r="J116" s="0" t="n">
        <f aca="false">H116/1000000</f>
        <v>0.597348</v>
      </c>
      <c r="K116" s="0" t="n">
        <f aca="false">F116/1000000000</f>
        <v>12.063232421</v>
      </c>
      <c r="M116" s="0" t="n">
        <f aca="false">G116/1000000000*$L$2</f>
        <v>18.235733399765</v>
      </c>
      <c r="N116" s="0" t="n">
        <f aca="false">K116/$J116</f>
        <v>20.1946477112169</v>
      </c>
      <c r="O116" s="0" t="n">
        <f aca="false">M116/$J116</f>
        <v>30.5278219727278</v>
      </c>
      <c r="P116" s="0" t="n">
        <f aca="false">J$110/J116</f>
        <v>3.0751521726029</v>
      </c>
      <c r="Q116" s="0" t="n">
        <f aca="false">K$110/K116</f>
        <v>2.80601485519534</v>
      </c>
      <c r="R116" s="0" t="n">
        <f aca="false">M$110/M116</f>
        <v>2.06447388073013</v>
      </c>
    </row>
    <row r="117" customFormat="false" ht="12.8" hidden="false" customHeight="false" outlineLevel="0" collapsed="false">
      <c r="B117" s="0" t="n">
        <v>28407982</v>
      </c>
      <c r="C117" s="0" t="n">
        <v>15413922444</v>
      </c>
      <c r="D117" s="0" t="n">
        <v>8336821359</v>
      </c>
      <c r="E117" s="0" t="n">
        <v>1049656323</v>
      </c>
      <c r="F117" s="0" t="n">
        <v>13474975585</v>
      </c>
      <c r="G117" s="0" t="n">
        <v>78373901367</v>
      </c>
      <c r="H117" s="0" t="n">
        <v>673622</v>
      </c>
      <c r="I117" s="0" t="n">
        <v>8</v>
      </c>
      <c r="J117" s="0" t="n">
        <f aca="false">H117/1000000</f>
        <v>0.673622</v>
      </c>
      <c r="K117" s="0" t="n">
        <f aca="false">F117/1000000000</f>
        <v>13.474975585</v>
      </c>
      <c r="M117" s="0" t="n">
        <f aca="false">G117/1000000000*$L$2</f>
        <v>19.646393399953</v>
      </c>
      <c r="N117" s="0" t="n">
        <f aca="false">K117/$J117</f>
        <v>20.0037641065761</v>
      </c>
      <c r="O117" s="0" t="n">
        <f aca="false">M117/$J117</f>
        <v>29.1653084370062</v>
      </c>
      <c r="P117" s="0" t="n">
        <f aca="false">J$110/J117</f>
        <v>2.72695369213001</v>
      </c>
      <c r="Q117" s="0" t="n">
        <f aca="false">K$110/K117</f>
        <v>2.51203493182433</v>
      </c>
      <c r="R117" s="0" t="n">
        <f aca="false">M$110/M117</f>
        <v>1.91623951192298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70</v>
      </c>
      <c r="H118" s="0" t="s">
        <v>7</v>
      </c>
      <c r="I118" s="0" t="s">
        <v>8</v>
      </c>
      <c r="J118" s="0" t="s">
        <v>9</v>
      </c>
      <c r="K118" s="1" t="s">
        <v>10</v>
      </c>
      <c r="L118" s="1"/>
      <c r="M118" s="1" t="s">
        <v>72</v>
      </c>
      <c r="N118" s="1" t="s">
        <v>13</v>
      </c>
      <c r="O118" s="1" t="s">
        <v>73</v>
      </c>
      <c r="P118" s="1" t="s">
        <v>16</v>
      </c>
      <c r="Q118" s="1" t="s">
        <v>17</v>
      </c>
      <c r="R118" s="1" t="s">
        <v>74</v>
      </c>
    </row>
    <row r="119" customFormat="false" ht="12.8" hidden="false" customHeight="false" outlineLevel="0" collapsed="false">
      <c r="A119" s="0" t="s">
        <v>59</v>
      </c>
      <c r="B119" s="0" t="n">
        <v>176092081</v>
      </c>
      <c r="C119" s="0" t="n">
        <v>201681215152</v>
      </c>
      <c r="D119" s="0" t="n">
        <v>87017824671</v>
      </c>
      <c r="E119" s="0" t="n">
        <v>6461969233</v>
      </c>
      <c r="F119" s="0" t="n">
        <v>557958801269</v>
      </c>
      <c r="G119" s="0" t="n">
        <v>2379287902832</v>
      </c>
      <c r="H119" s="0" t="n">
        <v>30376663</v>
      </c>
      <c r="I119" s="0" t="n">
        <v>1</v>
      </c>
      <c r="J119" s="0" t="n">
        <f aca="false">H119/1000000</f>
        <v>30.376663</v>
      </c>
      <c r="K119" s="0" t="n">
        <f aca="false">F119/1000000000</f>
        <v>557.958801269</v>
      </c>
      <c r="M119" s="0" t="n">
        <f aca="false">G119/1000000000*$L$2</f>
        <v>596.428470899992</v>
      </c>
      <c r="N119" s="0" t="n">
        <f aca="false">K119/$J119</f>
        <v>18.3680084039843</v>
      </c>
      <c r="O119" s="0" t="n">
        <f aca="false">M119/$J119</f>
        <v>19.6344302499584</v>
      </c>
      <c r="P119" s="0" t="n">
        <f aca="false">J$119/J119</f>
        <v>1</v>
      </c>
      <c r="Q119" s="0" t="n">
        <f aca="false">K$119/K119</f>
        <v>1</v>
      </c>
      <c r="R119" s="0" t="n">
        <f aca="false">M$119/M119</f>
        <v>1</v>
      </c>
    </row>
    <row r="120" customFormat="false" ht="12.8" hidden="false" customHeight="false" outlineLevel="0" collapsed="false">
      <c r="B120" s="0" t="n">
        <v>189933481</v>
      </c>
      <c r="C120" s="0" t="n">
        <v>201240189125</v>
      </c>
      <c r="D120" s="0" t="n">
        <v>86795639781</v>
      </c>
      <c r="E120" s="0" t="n">
        <v>6338734715</v>
      </c>
      <c r="F120" s="0" t="n">
        <v>292470397949</v>
      </c>
      <c r="G120" s="0" t="n">
        <v>1372981933593</v>
      </c>
      <c r="H120" s="0" t="n">
        <v>15636760</v>
      </c>
      <c r="I120" s="0" t="n">
        <v>2</v>
      </c>
      <c r="J120" s="0" t="n">
        <f aca="false">H120/1000000</f>
        <v>15.63676</v>
      </c>
      <c r="K120" s="0" t="n">
        <f aca="false">F120/1000000000</f>
        <v>292.470397949</v>
      </c>
      <c r="M120" s="0" t="n">
        <f aca="false">G120/1000000000*$L$2</f>
        <v>344.172520799812</v>
      </c>
      <c r="N120" s="0" t="n">
        <f aca="false">K120/$J120</f>
        <v>18.7040280690501</v>
      </c>
      <c r="O120" s="0" t="n">
        <f aca="false">M120/$J120</f>
        <v>22.0104753670077</v>
      </c>
      <c r="P120" s="0" t="n">
        <f aca="false">J$119/J120</f>
        <v>1.94264432017886</v>
      </c>
      <c r="Q120" s="0" t="n">
        <f aca="false">K$119/K120</f>
        <v>1.90774452793098</v>
      </c>
      <c r="R120" s="0" t="n">
        <f aca="false">M$119/M120</f>
        <v>1.73293460359348</v>
      </c>
    </row>
    <row r="121" customFormat="false" ht="12.8" hidden="false" customHeight="false" outlineLevel="0" collapsed="false">
      <c r="B121" s="0" t="n">
        <v>204024244</v>
      </c>
      <c r="C121" s="0" t="n">
        <v>201962392736</v>
      </c>
      <c r="D121" s="0" t="n">
        <v>86854958462</v>
      </c>
      <c r="E121" s="0" t="n">
        <v>6522892140</v>
      </c>
      <c r="F121" s="0" t="n">
        <v>216174987792</v>
      </c>
      <c r="G121" s="0" t="n">
        <v>1085054016113</v>
      </c>
      <c r="H121" s="0" t="n">
        <v>11362674</v>
      </c>
      <c r="I121" s="0" t="n">
        <v>3</v>
      </c>
      <c r="J121" s="0" t="n">
        <f aca="false">H121/1000000</f>
        <v>11.362674</v>
      </c>
      <c r="K121" s="0" t="n">
        <f aca="false">F121/1000000000</f>
        <v>216.174987792</v>
      </c>
      <c r="M121" s="0" t="n">
        <f aca="false">G121/1000000000*$L$2</f>
        <v>271.996132499929</v>
      </c>
      <c r="N121" s="0" t="n">
        <f aca="false">K121/$J121</f>
        <v>19.0250101157527</v>
      </c>
      <c r="O121" s="0" t="n">
        <f aca="false">M121/$J121</f>
        <v>23.9376868948215</v>
      </c>
      <c r="P121" s="0" t="n">
        <f aca="false">J$119/J121</f>
        <v>2.67337274659116</v>
      </c>
      <c r="Q121" s="0" t="n">
        <f aca="false">K$119/K121</f>
        <v>2.58105161456449</v>
      </c>
      <c r="R121" s="0" t="n">
        <f aca="false">M$119/M121</f>
        <v>2.19278290988254</v>
      </c>
    </row>
    <row r="122" customFormat="false" ht="12.8" hidden="false" customHeight="false" outlineLevel="0" collapsed="false">
      <c r="B122" s="0" t="n">
        <v>207732869</v>
      </c>
      <c r="C122" s="0" t="n">
        <v>204870341304</v>
      </c>
      <c r="D122" s="0" t="n">
        <v>87229922029</v>
      </c>
      <c r="E122" s="0" t="n">
        <v>7366787726</v>
      </c>
      <c r="F122" s="0" t="n">
        <v>189632446289</v>
      </c>
      <c r="G122" s="0" t="n">
        <v>984408691406</v>
      </c>
      <c r="H122" s="0" t="n">
        <v>9880158</v>
      </c>
      <c r="I122" s="0" t="n">
        <v>4</v>
      </c>
      <c r="J122" s="0" t="n">
        <f aca="false">H122/1000000</f>
        <v>9.880158</v>
      </c>
      <c r="K122" s="0" t="n">
        <f aca="false">F122/1000000000</f>
        <v>189.632446289</v>
      </c>
      <c r="M122" s="0" t="n">
        <f aca="false">G122/1000000000*$L$2</f>
        <v>246.766845599937</v>
      </c>
      <c r="N122" s="0" t="n">
        <f aca="false">K122/$J122</f>
        <v>19.1932605014009</v>
      </c>
      <c r="O122" s="0" t="n">
        <f aca="false">M122/$J122</f>
        <v>24.9760019627153</v>
      </c>
      <c r="P122" s="0" t="n">
        <f aca="false">J$119/J122</f>
        <v>3.07451186509366</v>
      </c>
      <c r="Q122" s="0" t="n">
        <f aca="false">K$119/K122</f>
        <v>2.94231716242626</v>
      </c>
      <c r="R122" s="0" t="n">
        <f aca="false">M$119/M122</f>
        <v>2.41697165374854</v>
      </c>
    </row>
    <row r="123" customFormat="false" ht="12.8" hidden="false" customHeight="false" outlineLevel="0" collapsed="false">
      <c r="B123" s="0" t="n">
        <v>307019924</v>
      </c>
      <c r="C123" s="0" t="n">
        <v>217795242948</v>
      </c>
      <c r="D123" s="0" t="n">
        <v>89121716097</v>
      </c>
      <c r="E123" s="0" t="n">
        <v>11064956952</v>
      </c>
      <c r="F123" s="0" t="n">
        <v>234804870605</v>
      </c>
      <c r="G123" s="0" t="n">
        <v>1174147277832</v>
      </c>
      <c r="H123" s="0" t="n">
        <v>12360684</v>
      </c>
      <c r="I123" s="0" t="n">
        <v>5</v>
      </c>
      <c r="J123" s="0" t="n">
        <f aca="false">H123/1000000</f>
        <v>12.360684</v>
      </c>
      <c r="K123" s="0" t="n">
        <f aca="false">F123/1000000000</f>
        <v>234.804870605</v>
      </c>
      <c r="M123" s="0" t="n">
        <f aca="false">G123/1000000000*$L$2</f>
        <v>294.329603699992</v>
      </c>
      <c r="N123" s="0" t="n">
        <f aca="false">K123/$J123</f>
        <v>18.9961065750892</v>
      </c>
      <c r="O123" s="0" t="n">
        <f aca="false">M123/$J123</f>
        <v>23.8117569950006</v>
      </c>
      <c r="P123" s="0" t="n">
        <f aca="false">J$119/J123</f>
        <v>2.45752281993456</v>
      </c>
      <c r="Q123" s="0" t="n">
        <f aca="false">K$119/K123</f>
        <v>2.37626587485753</v>
      </c>
      <c r="R123" s="0" t="n">
        <f aca="false">M$119/M123</f>
        <v>2.0263964732135</v>
      </c>
    </row>
    <row r="124" customFormat="false" ht="12.8" hidden="false" customHeight="false" outlineLevel="0" collapsed="false">
      <c r="B124" s="0" t="n">
        <v>393460011</v>
      </c>
      <c r="C124" s="0" t="n">
        <v>213404488556</v>
      </c>
      <c r="D124" s="0" t="n">
        <v>88496209842</v>
      </c>
      <c r="E124" s="0" t="n">
        <v>9819266366</v>
      </c>
      <c r="F124" s="0" t="n">
        <v>207788513183</v>
      </c>
      <c r="G124" s="0" t="n">
        <v>1078263183593</v>
      </c>
      <c r="H124" s="0" t="n">
        <v>10834875</v>
      </c>
      <c r="I124" s="0" t="n">
        <v>6</v>
      </c>
      <c r="J124" s="0" t="n">
        <f aca="false">H124/1000000</f>
        <v>10.834875</v>
      </c>
      <c r="K124" s="0" t="n">
        <f aca="false">F124/1000000000</f>
        <v>207.788513183</v>
      </c>
      <c r="M124" s="0" t="n">
        <f aca="false">G124/1000000000*$L$2</f>
        <v>270.293839199812</v>
      </c>
      <c r="N124" s="0" t="n">
        <f aca="false">K124/$J124</f>
        <v>19.1777489987656</v>
      </c>
      <c r="O124" s="0" t="n">
        <f aca="false">M124/$J124</f>
        <v>24.946650441266</v>
      </c>
      <c r="P124" s="0" t="n">
        <f aca="false">J$119/J124</f>
        <v>2.80360068759446</v>
      </c>
      <c r="Q124" s="0" t="n">
        <f aca="false">K$119/K124</f>
        <v>2.68522447522209</v>
      </c>
      <c r="R124" s="0" t="n">
        <f aca="false">M$119/M124</f>
        <v>2.20659291630798</v>
      </c>
    </row>
    <row r="125" customFormat="false" ht="12.8" hidden="false" customHeight="false" outlineLevel="0" collapsed="false">
      <c r="B125" s="0" t="n">
        <v>467953735</v>
      </c>
      <c r="C125" s="0" t="n">
        <v>208567403127</v>
      </c>
      <c r="D125" s="0" t="n">
        <v>87761968921</v>
      </c>
      <c r="E125" s="0" t="n">
        <v>8423264552</v>
      </c>
      <c r="F125" s="0" t="n">
        <v>187117187500</v>
      </c>
      <c r="G125" s="0" t="n">
        <v>1004236511230</v>
      </c>
      <c r="H125" s="0" t="n">
        <v>9656846</v>
      </c>
      <c r="I125" s="0" t="n">
        <v>7</v>
      </c>
      <c r="J125" s="0" t="n">
        <f aca="false">H125/1000000</f>
        <v>9.656846</v>
      </c>
      <c r="K125" s="0" t="n">
        <f aca="false">F125/1000000000</f>
        <v>187.1171875</v>
      </c>
      <c r="M125" s="0" t="n">
        <f aca="false">G125/1000000000*$L$2</f>
        <v>251.737188299882</v>
      </c>
      <c r="N125" s="0" t="n">
        <f aca="false">K125/$J125</f>
        <v>19.3766357566435</v>
      </c>
      <c r="O125" s="0" t="n">
        <f aca="false">M125/$J125</f>
        <v>26.0682616560192</v>
      </c>
      <c r="P125" s="0" t="n">
        <f aca="false">J$119/J125</f>
        <v>3.14560913573645</v>
      </c>
      <c r="Q125" s="0" t="n">
        <f aca="false">K$119/K125</f>
        <v>2.98186825445418</v>
      </c>
      <c r="R125" s="0" t="n">
        <f aca="false">M$119/M125</f>
        <v>2.36925054628598</v>
      </c>
    </row>
    <row r="126" customFormat="false" ht="12.8" hidden="false" customHeight="false" outlineLevel="0" collapsed="false">
      <c r="B126" s="0" t="n">
        <v>526220791</v>
      </c>
      <c r="C126" s="0" t="n">
        <v>206493207962</v>
      </c>
      <c r="D126" s="0" t="n">
        <v>87480682034</v>
      </c>
      <c r="E126" s="0" t="n">
        <v>7842644798</v>
      </c>
      <c r="F126" s="0" t="n">
        <v>188615173339</v>
      </c>
      <c r="G126" s="0" t="n">
        <v>1013681945800</v>
      </c>
      <c r="H126" s="0" t="n">
        <v>9722717</v>
      </c>
      <c r="I126" s="0" t="n">
        <v>8</v>
      </c>
      <c r="J126" s="0" t="n">
        <f aca="false">H126/1000000</f>
        <v>9.722717</v>
      </c>
      <c r="K126" s="0" t="n">
        <f aca="false">F126/1000000000</f>
        <v>188.615173339</v>
      </c>
      <c r="M126" s="0" t="n">
        <f aca="false">G126/1000000000*$L$2</f>
        <v>254.104924499804</v>
      </c>
      <c r="N126" s="0" t="n">
        <f aca="false">K126/$J126</f>
        <v>19.3994305644194</v>
      </c>
      <c r="O126" s="0" t="n">
        <f aca="false">M126/$J126</f>
        <v>26.1351764635137</v>
      </c>
      <c r="P126" s="0" t="n">
        <f aca="false">J$119/J126</f>
        <v>3.12429776573771</v>
      </c>
      <c r="Q126" s="0" t="n">
        <f aca="false">K$119/K126</f>
        <v>2.958186191448</v>
      </c>
      <c r="R126" s="0" t="n">
        <f aca="false">M$119/M126</f>
        <v>2.34717399544318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70</v>
      </c>
      <c r="H127" s="0" t="s">
        <v>7</v>
      </c>
      <c r="I127" s="0" t="s">
        <v>8</v>
      </c>
      <c r="J127" s="0" t="s">
        <v>9</v>
      </c>
      <c r="K127" s="1" t="s">
        <v>10</v>
      </c>
      <c r="L127" s="1"/>
      <c r="M127" s="1" t="s">
        <v>72</v>
      </c>
      <c r="N127" s="1" t="s">
        <v>13</v>
      </c>
      <c r="O127" s="1" t="s">
        <v>73</v>
      </c>
      <c r="P127" s="1" t="s">
        <v>16</v>
      </c>
      <c r="Q127" s="1" t="s">
        <v>17</v>
      </c>
      <c r="R127" s="1" t="s">
        <v>74</v>
      </c>
    </row>
    <row r="128" customFormat="false" ht="12.8" hidden="false" customHeight="false" outlineLevel="0" collapsed="false">
      <c r="A128" s="0" t="s">
        <v>60</v>
      </c>
      <c r="B128" s="0" t="n">
        <v>118510166</v>
      </c>
      <c r="C128" s="0" t="n">
        <v>162950112672</v>
      </c>
      <c r="D128" s="0" t="n">
        <v>84815285782</v>
      </c>
      <c r="E128" s="0" t="n">
        <v>18119020994</v>
      </c>
      <c r="F128" s="0" t="n">
        <v>543981445312</v>
      </c>
      <c r="G128" s="0" t="n">
        <v>2194642761230</v>
      </c>
      <c r="H128" s="0" t="n">
        <v>29861801</v>
      </c>
      <c r="I128" s="0" t="n">
        <v>1</v>
      </c>
      <c r="J128" s="0" t="n">
        <f aca="false">H128/1000000</f>
        <v>29.861801</v>
      </c>
      <c r="K128" s="0" t="n">
        <f aca="false">F128/1000000000</f>
        <v>543.981445312</v>
      </c>
      <c r="M128" s="0" t="n">
        <f aca="false">G128/1000000000*$L$2</f>
        <v>550.142513099882</v>
      </c>
      <c r="N128" s="0" t="n">
        <f aca="false">K128/$J128</f>
        <v>18.2166321887953</v>
      </c>
      <c r="O128" s="0" t="n">
        <f aca="false">M128/$J128</f>
        <v>18.4229515527172</v>
      </c>
      <c r="P128" s="0" t="n">
        <f aca="false">J$128/J128</f>
        <v>1</v>
      </c>
      <c r="Q128" s="0" t="n">
        <f aca="false">K$128/K128</f>
        <v>1</v>
      </c>
      <c r="R128" s="0" t="n">
        <f aca="false">M$128/M128</f>
        <v>1</v>
      </c>
    </row>
    <row r="129" customFormat="false" ht="12.8" hidden="false" customHeight="false" outlineLevel="0" collapsed="false">
      <c r="B129" s="0" t="n">
        <v>123519334</v>
      </c>
      <c r="C129" s="0" t="n">
        <v>164305849575</v>
      </c>
      <c r="D129" s="0" t="n">
        <v>84837574596</v>
      </c>
      <c r="E129" s="0" t="n">
        <v>18517451271</v>
      </c>
      <c r="F129" s="0" t="n">
        <v>299464294433</v>
      </c>
      <c r="G129" s="0" t="n">
        <v>1275288208007</v>
      </c>
      <c r="H129" s="0" t="n">
        <v>16305621</v>
      </c>
      <c r="I129" s="0" t="n">
        <v>2</v>
      </c>
      <c r="J129" s="0" t="n">
        <f aca="false">H129/1000000</f>
        <v>16.305621</v>
      </c>
      <c r="K129" s="0" t="n">
        <f aca="false">F129/1000000000</f>
        <v>299.464294433</v>
      </c>
      <c r="M129" s="0" t="n">
        <f aca="false">G129/1000000000*$L$2</f>
        <v>319.683126599796</v>
      </c>
      <c r="N129" s="0" t="n">
        <f aca="false">K129/$J129</f>
        <v>18.3657092503867</v>
      </c>
      <c r="O129" s="0" t="n">
        <f aca="false">M129/$J129</f>
        <v>19.6057007948238</v>
      </c>
      <c r="P129" s="0" t="n">
        <f aca="false">J$128/J129</f>
        <v>1.83138078580387</v>
      </c>
      <c r="Q129" s="0" t="n">
        <f aca="false">K$128/K129</f>
        <v>1.81651520873954</v>
      </c>
      <c r="R129" s="0" t="n">
        <f aca="false">M$128/M129</f>
        <v>1.72089943861376</v>
      </c>
    </row>
    <row r="130" customFormat="false" ht="12.8" hidden="false" customHeight="false" outlineLevel="0" collapsed="false">
      <c r="B130" s="0" t="n">
        <v>132570090</v>
      </c>
      <c r="C130" s="0" t="n">
        <v>165611525054</v>
      </c>
      <c r="D130" s="0" t="n">
        <v>84968549249</v>
      </c>
      <c r="E130" s="0" t="n">
        <v>18889545264</v>
      </c>
      <c r="F130" s="0" t="n">
        <v>217601806640</v>
      </c>
      <c r="G130" s="0" t="n">
        <v>964960510253</v>
      </c>
      <c r="H130" s="0" t="n">
        <v>11753701</v>
      </c>
      <c r="I130" s="0" t="n">
        <v>3</v>
      </c>
      <c r="J130" s="0" t="n">
        <f aca="false">H130/1000000</f>
        <v>11.753701</v>
      </c>
      <c r="K130" s="0" t="n">
        <f aca="false">F130/1000000000</f>
        <v>217.60180664</v>
      </c>
      <c r="M130" s="0" t="n">
        <f aca="false">G130/1000000000*$L$2</f>
        <v>241.891668899773</v>
      </c>
      <c r="N130" s="0" t="n">
        <f aca="false">K130/$J130</f>
        <v>18.5134713431965</v>
      </c>
      <c r="O130" s="0" t="n">
        <f aca="false">M130/$J130</f>
        <v>20.5800427371577</v>
      </c>
      <c r="P130" s="0" t="n">
        <f aca="false">J$128/J130</f>
        <v>2.54062962806353</v>
      </c>
      <c r="Q130" s="0" t="n">
        <f aca="false">K$128/K130</f>
        <v>2.49989397474058</v>
      </c>
      <c r="R130" s="0" t="n">
        <f aca="false">M$128/M130</f>
        <v>2.27433427369436</v>
      </c>
    </row>
    <row r="131" customFormat="false" ht="12.8" hidden="false" customHeight="false" outlineLevel="0" collapsed="false">
      <c r="B131" s="0" t="n">
        <v>133786224</v>
      </c>
      <c r="C131" s="0" t="n">
        <v>168026809517</v>
      </c>
      <c r="D131" s="0" t="n">
        <v>85319423760</v>
      </c>
      <c r="E131" s="0" t="n">
        <v>19561782346</v>
      </c>
      <c r="F131" s="0" t="n">
        <v>181906860351</v>
      </c>
      <c r="G131" s="0" t="n">
        <v>830302307128</v>
      </c>
      <c r="H131" s="0" t="n">
        <v>9764976</v>
      </c>
      <c r="I131" s="0" t="n">
        <v>4</v>
      </c>
      <c r="J131" s="0" t="n">
        <f aca="false">H131/1000000</f>
        <v>9.764976</v>
      </c>
      <c r="K131" s="0" t="n">
        <f aca="false">F131/1000000000</f>
        <v>181.906860351</v>
      </c>
      <c r="M131" s="0" t="n">
        <f aca="false">G131/1000000000*$L$2</f>
        <v>208.136196899773</v>
      </c>
      <c r="N131" s="0" t="n">
        <f aca="false">K131/$J131</f>
        <v>18.6285005053776</v>
      </c>
      <c r="O131" s="0" t="n">
        <f aca="false">M131/$J131</f>
        <v>21.3145630772439</v>
      </c>
      <c r="P131" s="0" t="n">
        <f aca="false">J$128/J131</f>
        <v>3.05805165317355</v>
      </c>
      <c r="Q131" s="0" t="n">
        <f aca="false">K$128/K131</f>
        <v>2.99043941642638</v>
      </c>
      <c r="R131" s="0" t="n">
        <f aca="false">M$128/M131</f>
        <v>2.64318518976688</v>
      </c>
    </row>
    <row r="132" customFormat="false" ht="12.8" hidden="false" customHeight="false" outlineLevel="0" collapsed="false">
      <c r="B132" s="0" t="n">
        <v>130659318</v>
      </c>
      <c r="C132" s="0" t="n">
        <v>184579748385</v>
      </c>
      <c r="D132" s="0" t="n">
        <v>87687704310</v>
      </c>
      <c r="E132" s="0" t="n">
        <v>24308535759</v>
      </c>
      <c r="F132" s="0" t="n">
        <v>214328308105</v>
      </c>
      <c r="G132" s="0" t="n">
        <v>958988647460</v>
      </c>
      <c r="H132" s="0" t="n">
        <v>11553405</v>
      </c>
      <c r="I132" s="0" t="n">
        <v>5</v>
      </c>
      <c r="J132" s="0" t="n">
        <f aca="false">H132/1000000</f>
        <v>11.553405</v>
      </c>
      <c r="K132" s="0" t="n">
        <f aca="false">F132/1000000000</f>
        <v>214.328308105</v>
      </c>
      <c r="M132" s="0" t="n">
        <f aca="false">G132/1000000000*$L$2</f>
        <v>240.394670999765</v>
      </c>
      <c r="N132" s="0" t="n">
        <f aca="false">K132/$J132</f>
        <v>18.5510945132625</v>
      </c>
      <c r="O132" s="0" t="n">
        <f aca="false">M132/$J132</f>
        <v>20.8072573409973</v>
      </c>
      <c r="P132" s="0" t="n">
        <f aca="false">J$128/J132</f>
        <v>2.58467534030011</v>
      </c>
      <c r="Q132" s="0" t="n">
        <f aca="false">K$128/K132</f>
        <v>2.53807558190354</v>
      </c>
      <c r="R132" s="0" t="n">
        <f aca="false">M$128/M132</f>
        <v>2.28849712355071</v>
      </c>
    </row>
    <row r="133" customFormat="false" ht="12.8" hidden="false" customHeight="false" outlineLevel="0" collapsed="false">
      <c r="B133" s="0" t="n">
        <v>128545167</v>
      </c>
      <c r="C133" s="0" t="n">
        <v>177189436345</v>
      </c>
      <c r="D133" s="0" t="n">
        <v>86616499231</v>
      </c>
      <c r="E133" s="0" t="n">
        <v>22195643386</v>
      </c>
      <c r="F133" s="0" t="n">
        <v>187589050292</v>
      </c>
      <c r="G133" s="0" t="n">
        <v>859164489746</v>
      </c>
      <c r="H133" s="0" t="n">
        <v>10065030</v>
      </c>
      <c r="I133" s="0" t="n">
        <v>6</v>
      </c>
      <c r="J133" s="0" t="n">
        <f aca="false">H133/1000000</f>
        <v>10.06503</v>
      </c>
      <c r="K133" s="0" t="n">
        <f aca="false">F133/1000000000</f>
        <v>187.589050292</v>
      </c>
      <c r="M133" s="0" t="n">
        <f aca="false">G133/1000000000*$L$2</f>
        <v>215.371230299976</v>
      </c>
      <c r="N133" s="0" t="n">
        <f aca="false">K133/$J133</f>
        <v>18.637704039829</v>
      </c>
      <c r="O133" s="0" t="n">
        <f aca="false">M133/$J133</f>
        <v>21.3979720179648</v>
      </c>
      <c r="P133" s="0" t="n">
        <f aca="false">J$128/J133</f>
        <v>2.96688643749696</v>
      </c>
      <c r="Q133" s="0" t="n">
        <f aca="false">K$128/K133</f>
        <v>2.89985713166756</v>
      </c>
      <c r="R133" s="0" t="n">
        <f aca="false">M$128/M133</f>
        <v>2.55439183930753</v>
      </c>
    </row>
    <row r="134" customFormat="false" ht="12.8" hidden="false" customHeight="false" outlineLevel="0" collapsed="false">
      <c r="B134" s="0" t="n">
        <v>130314967</v>
      </c>
      <c r="C134" s="0" t="n">
        <v>172379592593</v>
      </c>
      <c r="D134" s="0" t="n">
        <v>85920630366</v>
      </c>
      <c r="E134" s="0" t="n">
        <v>20820927364</v>
      </c>
      <c r="F134" s="0" t="n">
        <v>171567626953</v>
      </c>
      <c r="G134" s="0" t="n">
        <v>801895996093</v>
      </c>
      <c r="H134" s="0" t="n">
        <v>9159485</v>
      </c>
      <c r="I134" s="0" t="n">
        <v>7</v>
      </c>
      <c r="J134" s="0" t="n">
        <f aca="false">H134/1000000</f>
        <v>9.159485</v>
      </c>
      <c r="K134" s="0" t="n">
        <f aca="false">F134/1000000000</f>
        <v>171.567626953</v>
      </c>
      <c r="M134" s="0" t="n">
        <f aca="false">G134/1000000000*$L$2</f>
        <v>201.015439199812</v>
      </c>
      <c r="N134" s="0" t="n">
        <f aca="false">K134/$J134</f>
        <v>18.7311433943066</v>
      </c>
      <c r="O134" s="0" t="n">
        <f aca="false">M134/$J134</f>
        <v>21.9461508152273</v>
      </c>
      <c r="P134" s="0" t="n">
        <f aca="false">J$128/J134</f>
        <v>3.26020524079683</v>
      </c>
      <c r="Q134" s="0" t="n">
        <f aca="false">K$128/K134</f>
        <v>3.17065319940003</v>
      </c>
      <c r="R134" s="0" t="n">
        <f aca="false">M$128/M134</f>
        <v>2.73681720812019</v>
      </c>
    </row>
    <row r="135" customFormat="false" ht="12.8" hidden="false" customHeight="false" outlineLevel="0" collapsed="false">
      <c r="B135" s="0" t="n">
        <v>131770685</v>
      </c>
      <c r="C135" s="0" t="n">
        <v>171941421736</v>
      </c>
      <c r="D135" s="0" t="n">
        <v>85870122464</v>
      </c>
      <c r="E135" s="0" t="n">
        <v>20694987040</v>
      </c>
      <c r="F135" s="0" t="n">
        <v>181971801757</v>
      </c>
      <c r="G135" s="0" t="n">
        <v>840617553710</v>
      </c>
      <c r="H135" s="0" t="n">
        <v>9731259</v>
      </c>
      <c r="I135" s="0" t="n">
        <v>8</v>
      </c>
      <c r="J135" s="0" t="n">
        <f aca="false">H135/1000000</f>
        <v>9.731259</v>
      </c>
      <c r="K135" s="0" t="n">
        <f aca="false">F135/1000000000</f>
        <v>181.971801757</v>
      </c>
      <c r="M135" s="0" t="n">
        <f aca="false">G135/1000000000*$L$2</f>
        <v>210.721973399765</v>
      </c>
      <c r="N135" s="0" t="n">
        <f aca="false">K135/$J135</f>
        <v>18.699718274583</v>
      </c>
      <c r="O135" s="0" t="n">
        <f aca="false">M135/$J135</f>
        <v>21.654132666674</v>
      </c>
      <c r="P135" s="0" t="n">
        <f aca="false">J$128/J135</f>
        <v>3.06864723259344</v>
      </c>
      <c r="Q135" s="0" t="n">
        <f aca="false">K$128/K135</f>
        <v>2.98937219975663</v>
      </c>
      <c r="R135" s="0" t="n">
        <f aca="false">M$128/M135</f>
        <v>2.61075057443675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30"/>
  <sheetViews>
    <sheetView windowProtection="false"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I64" activeCellId="0" sqref="AI64"/>
    </sheetView>
  </sheetViews>
  <sheetFormatPr defaultRowHeight="12.8"/>
  <cols>
    <col collapsed="false" hidden="false" max="1" min="1" style="0" width="12.6785714285714"/>
    <col collapsed="false" hidden="false" max="2" min="2" style="0" width="13.515306122449"/>
    <col collapsed="false" hidden="false" max="3" min="3" style="0" width="14.2091836734694"/>
    <col collapsed="false" hidden="false" max="6" min="4" style="0" width="13.2397959183673"/>
    <col collapsed="false" hidden="false" max="7" min="7" style="0" width="33.6683673469388"/>
    <col collapsed="false" hidden="false" max="8" min="8" style="0" width="30.1938775510204"/>
    <col collapsed="false" hidden="false" max="9" min="9" style="0" width="33.6683673469388"/>
    <col collapsed="false" hidden="false" max="10" min="10" style="0" width="30.1938775510204"/>
    <col collapsed="false" hidden="false" max="11" min="11" style="0" width="13.2397959183673"/>
    <col collapsed="false" hidden="false" max="12" min="12" style="0" width="7.54081632653061"/>
    <col collapsed="false" hidden="false" max="13" min="13" style="0" width="11.5204081632653"/>
    <col collapsed="false" hidden="false" max="14" min="14" style="0" width="25.0561224489796"/>
    <col collapsed="false" hidden="false" max="15" min="15" style="0" width="22.2755102040816"/>
    <col collapsed="false" hidden="false" max="17" min="16" style="0" width="21.4387755102041"/>
    <col collapsed="false" hidden="false" max="19" min="18" style="0" width="13.7959183673469"/>
    <col collapsed="false" hidden="false" max="20" min="20" style="0" width="26.0255102040816"/>
    <col collapsed="false" hidden="false" max="21" min="21" style="0" width="23.2448979591837"/>
    <col collapsed="false" hidden="false" max="22" min="22" style="0" width="17.9183673469388"/>
    <col collapsed="false" hidden="false" max="23" min="23" style="0" width="19.6377551020408"/>
    <col collapsed="false" hidden="false" max="24" min="24" style="0" width="27"/>
    <col collapsed="false" hidden="false" max="25" min="25" style="0" width="22.1275510204082"/>
    <col collapsed="false" hidden="false" max="26" min="26" style="0" width="22.5510204081633"/>
    <col collapsed="false" hidden="false" max="27" min="27" style="0" width="28.7959183673469"/>
    <col collapsed="false" hidden="false" max="28" min="28" style="0" width="31.3010204081633"/>
    <col collapsed="false" hidden="false" max="29" min="29" style="0" width="23.6581632653061"/>
    <col collapsed="false" hidden="false" max="30" min="30" style="0" width="18.8010204081633"/>
    <col collapsed="false" hidden="false" max="31" min="31" style="0" width="19.2142857142857"/>
    <col collapsed="false" hidden="false" max="32" min="32" style="0" width="25.469387755102"/>
    <col collapsed="false" hidden="false" max="33" min="33" style="0" width="27.969387755102"/>
    <col collapsed="false" hidden="false" max="1025" min="3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76</v>
      </c>
      <c r="E1" s="0" t="s">
        <v>77</v>
      </c>
      <c r="F1" s="0" t="s">
        <v>4</v>
      </c>
      <c r="G1" s="0" t="s">
        <v>5</v>
      </c>
      <c r="H1" s="0" t="s">
        <v>70</v>
      </c>
      <c r="I1" s="0" t="s">
        <v>78</v>
      </c>
      <c r="J1" s="0" t="s">
        <v>79</v>
      </c>
      <c r="K1" s="0" t="s">
        <v>7</v>
      </c>
      <c r="L1" s="0" t="s">
        <v>8</v>
      </c>
      <c r="M1" s="0" t="s">
        <v>9</v>
      </c>
      <c r="N1" s="0" t="s">
        <v>80</v>
      </c>
      <c r="O1" s="0" t="s">
        <v>81</v>
      </c>
      <c r="P1" s="0" t="s">
        <v>82</v>
      </c>
      <c r="Q1" s="0" t="s">
        <v>83</v>
      </c>
      <c r="R1" s="0" t="s">
        <v>84</v>
      </c>
      <c r="S1" s="0" t="s">
        <v>16</v>
      </c>
      <c r="T1" s="0" t="s">
        <v>85</v>
      </c>
      <c r="U1" s="0" t="s">
        <v>86</v>
      </c>
      <c r="V1" s="0" t="s">
        <v>87</v>
      </c>
      <c r="W1" s="0" t="s">
        <v>22</v>
      </c>
      <c r="X1" s="0" t="s">
        <v>88</v>
      </c>
      <c r="Y1" s="0" t="s">
        <v>89</v>
      </c>
      <c r="Z1" s="1" t="s">
        <v>20</v>
      </c>
      <c r="AA1" s="0" t="s">
        <v>90</v>
      </c>
      <c r="AB1" s="0" t="s">
        <v>25</v>
      </c>
      <c r="AC1" s="0" t="s">
        <v>91</v>
      </c>
      <c r="AD1" s="0" t="s">
        <v>92</v>
      </c>
      <c r="AE1" s="1" t="s">
        <v>93</v>
      </c>
      <c r="AF1" s="0" t="s">
        <v>94</v>
      </c>
      <c r="AG1" s="0" t="s">
        <v>95</v>
      </c>
    </row>
    <row r="2" customFormat="false" ht="12.8" hidden="false" customHeight="false" outlineLevel="0" collapsed="false">
      <c r="A2" s="0" t="s">
        <v>46</v>
      </c>
      <c r="B2" s="0" t="n">
        <v>1414</v>
      </c>
      <c r="C2" s="0" t="n">
        <v>11006140546</v>
      </c>
      <c r="D2" s="0" t="n">
        <v>3001707245</v>
      </c>
      <c r="E2" s="0" t="n">
        <v>2000781339</v>
      </c>
      <c r="F2" s="0" t="n">
        <v>1001341637</v>
      </c>
      <c r="G2" s="0" t="n">
        <v>110424255371</v>
      </c>
      <c r="H2" s="0" t="n">
        <v>25629257202</v>
      </c>
      <c r="I2" s="0" t="n">
        <v>95105392456</v>
      </c>
      <c r="J2" s="0" t="n">
        <v>16137573242</v>
      </c>
      <c r="K2" s="0" t="n">
        <v>3899368</v>
      </c>
      <c r="L2" s="0" t="n">
        <v>1</v>
      </c>
      <c r="M2" s="0" t="n">
        <f aca="false">K2/1000000</f>
        <v>3.899368</v>
      </c>
      <c r="N2" s="0" t="n">
        <f aca="false">(G2+I2)/1000000000</f>
        <v>205.529647827</v>
      </c>
      <c r="O2" s="0" t="n">
        <f aca="false">(H2+J2)/1000000000</f>
        <v>41.766830444</v>
      </c>
      <c r="P2" s="0" t="n">
        <f aca="false">N2/$M2</f>
        <v>52.708451171318</v>
      </c>
      <c r="Q2" s="0" t="n">
        <f aca="false">O2/$M2</f>
        <v>10.7111794639542</v>
      </c>
      <c r="R2" s="0" t="n">
        <f aca="false">P2+Q2</f>
        <v>63.4196306352722</v>
      </c>
      <c r="S2" s="0" t="n">
        <f aca="false">M$2/M2</f>
        <v>1</v>
      </c>
      <c r="T2" s="0" t="n">
        <f aca="false">N$2/N2</f>
        <v>1</v>
      </c>
      <c r="U2" s="0" t="n">
        <f aca="false">O$2/O2</f>
        <v>1</v>
      </c>
      <c r="V2" s="0" t="n">
        <f aca="false">(N$2+O$2)/(N2+O2)</f>
        <v>1</v>
      </c>
      <c r="W2" s="0" t="n">
        <f aca="false">S2/L2</f>
        <v>1</v>
      </c>
      <c r="X2" s="0" t="n">
        <f aca="false">$T$377*M$2/12</f>
        <v>16.0422443866325</v>
      </c>
      <c r="Y2" s="0" t="n">
        <f aca="false">N2-$T$377*M2</f>
        <v>13.0227151874099</v>
      </c>
      <c r="Z2" s="0" t="n">
        <f aca="false">$Y2/($X2*12+$Y2)</f>
        <v>0.0633617355213466</v>
      </c>
      <c r="AA2" s="1" t="n">
        <f aca="false">(X2*12+Y2)/(X2*12/S2+Y2)</f>
        <v>1</v>
      </c>
      <c r="AB2" s="0" t="n">
        <f aca="false">(T2-AA2)/T2*100</f>
        <v>0</v>
      </c>
      <c r="AC2" s="0" t="n">
        <f aca="false">$U$377*M$2/12</f>
        <v>19.4954003316202</v>
      </c>
      <c r="AD2" s="0" t="n">
        <f aca="false">(N2+O2)-$U$377*M2</f>
        <v>13.3516742915579</v>
      </c>
      <c r="AE2" s="0" t="n">
        <f aca="false">$AD2/($AC2*12+$AD2)</f>
        <v>0.0539905557285231</v>
      </c>
      <c r="AF2" s="1" t="n">
        <f aca="false">(AC2*12+AD2)/(AC2*12/S2+AD2)</f>
        <v>1</v>
      </c>
      <c r="AG2" s="0" t="n">
        <f aca="false">(V2-AF2)/V2*100</f>
        <v>0</v>
      </c>
    </row>
    <row r="3" customFormat="false" ht="12.8" hidden="false" customHeight="false" outlineLevel="0" collapsed="false">
      <c r="B3" s="0" t="n">
        <v>920</v>
      </c>
      <c r="C3" s="0" t="n">
        <v>11001043979</v>
      </c>
      <c r="D3" s="0" t="n">
        <v>3000537778</v>
      </c>
      <c r="E3" s="0" t="n">
        <v>2000046916</v>
      </c>
      <c r="F3" s="0" t="n">
        <v>1000275725</v>
      </c>
      <c r="G3" s="0" t="n">
        <v>60484512329</v>
      </c>
      <c r="H3" s="0" t="n">
        <v>12728073120</v>
      </c>
      <c r="I3" s="0" t="n">
        <v>48819335937</v>
      </c>
      <c r="J3" s="0" t="n">
        <v>8040237426</v>
      </c>
      <c r="K3" s="0" t="n">
        <v>1936568</v>
      </c>
      <c r="L3" s="0" t="n">
        <v>2</v>
      </c>
      <c r="M3" s="0" t="n">
        <f aca="false">K3/1000000</f>
        <v>1.936568</v>
      </c>
      <c r="N3" s="0" t="n">
        <f aca="false">(G3+I3)/1000000000</f>
        <v>109.303848266</v>
      </c>
      <c r="O3" s="0" t="n">
        <f aca="false">(H3+J3)/1000000000</f>
        <v>20.768310546</v>
      </c>
      <c r="P3" s="0" t="n">
        <f aca="false">N3/$M3</f>
        <v>56.4420398695011</v>
      </c>
      <c r="Q3" s="0" t="n">
        <f aca="false">O3/$M3</f>
        <v>10.7242867516142</v>
      </c>
      <c r="R3" s="0" t="n">
        <f aca="false">P3+Q3</f>
        <v>67.1663266211153</v>
      </c>
      <c r="S3" s="0" t="n">
        <f aca="false">M$2/M3</f>
        <v>2.01354561265083</v>
      </c>
      <c r="T3" s="0" t="n">
        <f aca="false">N$2/N3</f>
        <v>1.88035143398452</v>
      </c>
      <c r="U3" s="0" t="n">
        <f aca="false">O$2/O3</f>
        <v>2.01108464511305</v>
      </c>
      <c r="V3" s="0" t="n">
        <f aca="false">(N$2+O$2)/(N3+O3)</f>
        <v>1.90122529317308</v>
      </c>
      <c r="W3" s="0" t="n">
        <f aca="false">S3/L3</f>
        <v>1.00677280632542</v>
      </c>
      <c r="X3" s="0" t="n">
        <f aca="false">$T$377*M$2/12</f>
        <v>16.0422443866325</v>
      </c>
      <c r="Y3" s="0" t="n">
        <f aca="false">N3-$T$377*M3</f>
        <v>13.6979025004334</v>
      </c>
      <c r="Z3" s="0" t="n">
        <f aca="false">$Y3/($X3*12+$Y3)</f>
        <v>0.066428619344119</v>
      </c>
      <c r="AA3" s="1" t="n">
        <f aca="false">(X3*12+Y3)/(X3*12/S3+Y3)</f>
        <v>1.88652859356065</v>
      </c>
      <c r="AB3" s="0" t="n">
        <f aca="false">(T3-AA3)/T3*100</f>
        <v>-0.328510908358996</v>
      </c>
      <c r="AC3" s="0" t="n">
        <f aca="false">$U$377*M$2/12</f>
        <v>19.4954003316202</v>
      </c>
      <c r="AD3" s="0" t="n">
        <f aca="false">(N3+O3)-$U$377*M3</f>
        <v>13.8866587122761</v>
      </c>
      <c r="AE3" s="0" t="n">
        <f aca="false">$AD3/($AC3*12+$AD3)</f>
        <v>0.0560326705957828</v>
      </c>
      <c r="AF3" s="1" t="n">
        <f aca="false">(AC3*12+AD3)/(AC3*12/S3+AD3)</f>
        <v>1.90533827496414</v>
      </c>
      <c r="AG3" s="0" t="n">
        <f aca="false">(V3-AF3)/V3*100</f>
        <v>-0.216333214471397</v>
      </c>
    </row>
    <row r="4" customFormat="false" ht="12.8" hidden="false" customHeight="false" outlineLevel="0" collapsed="false">
      <c r="B4" s="0" t="n">
        <v>11323</v>
      </c>
      <c r="C4" s="0" t="n">
        <v>11001445169</v>
      </c>
      <c r="D4" s="0" t="n">
        <v>3000556743</v>
      </c>
      <c r="E4" s="0" t="n">
        <v>2000045388</v>
      </c>
      <c r="F4" s="0" t="n">
        <v>1000390750</v>
      </c>
      <c r="G4" s="0" t="n">
        <v>41755584716</v>
      </c>
      <c r="H4" s="0" t="n">
        <v>8488311767</v>
      </c>
      <c r="I4" s="0" t="n">
        <v>32559982299</v>
      </c>
      <c r="J4" s="0" t="n">
        <v>5350936889</v>
      </c>
      <c r="K4" s="0" t="n">
        <v>1291064</v>
      </c>
      <c r="L4" s="0" t="n">
        <v>3</v>
      </c>
      <c r="M4" s="0" t="n">
        <f aca="false">K4/1000000</f>
        <v>1.291064</v>
      </c>
      <c r="N4" s="0" t="n">
        <f aca="false">(G4+I4)/1000000000</f>
        <v>74.315567015</v>
      </c>
      <c r="O4" s="0" t="n">
        <f aca="false">(H4+J4)/1000000000</f>
        <v>13.839248656</v>
      </c>
      <c r="P4" s="0" t="n">
        <f aca="false">N4/$M4</f>
        <v>57.5614896046981</v>
      </c>
      <c r="Q4" s="0" t="n">
        <f aca="false">O4/$M4</f>
        <v>10.7192584225104</v>
      </c>
      <c r="R4" s="0" t="n">
        <f aca="false">P4+Q4</f>
        <v>68.2807480272086</v>
      </c>
      <c r="S4" s="0" t="n">
        <f aca="false">M$2/M4</f>
        <v>3.02027475012858</v>
      </c>
      <c r="T4" s="0" t="n">
        <f aca="false">N$2/N4</f>
        <v>2.76563385145828</v>
      </c>
      <c r="U4" s="0" t="n">
        <f aca="false">O$2/O4</f>
        <v>3.0179984103322</v>
      </c>
      <c r="V4" s="0" t="n">
        <f aca="false">(N$2+O$2)/(N4+O4)</f>
        <v>2.80525206012486</v>
      </c>
      <c r="W4" s="0" t="n">
        <f aca="false">S4/L4</f>
        <v>1.00675825004286</v>
      </c>
      <c r="X4" s="0" t="n">
        <f aca="false">$T$377*M$2/12</f>
        <v>16.0422443866325</v>
      </c>
      <c r="Y4" s="0" t="n">
        <f aca="false">N4-$T$377*M4</f>
        <v>10.577348287914</v>
      </c>
      <c r="Z4" s="0" t="n">
        <f aca="false">$Y4/($X4*12+$Y4)</f>
        <v>0.0520835400928439</v>
      </c>
      <c r="AA4" s="1" t="n">
        <f aca="false">(X4*12+Y4)/(X4*12/S4+Y4)</f>
        <v>2.73272867428318</v>
      </c>
      <c r="AB4" s="0" t="n">
        <f aca="false">(T4-AA4)/T4*100</f>
        <v>1.18978790911675</v>
      </c>
      <c r="AC4" s="0" t="n">
        <f aca="false">$U$377*M$2/12</f>
        <v>19.4954003316202</v>
      </c>
      <c r="AD4" s="0" t="n">
        <f aca="false">(N4+O4)-$U$377*M4</f>
        <v>10.6966956872194</v>
      </c>
      <c r="AE4" s="0" t="n">
        <f aca="false">$AD4/($AC4*12+$AD4)</f>
        <v>0.0437239622132562</v>
      </c>
      <c r="AF4" s="1" t="n">
        <f aca="false">(AC4*12+AD4)/(AC4*12/S4+AD4)</f>
        <v>2.7751348330156</v>
      </c>
      <c r="AG4" s="0" t="n">
        <f aca="false">(V4-AF4)/V4*100</f>
        <v>1.07360146125049</v>
      </c>
    </row>
    <row r="5" customFormat="false" ht="12.8" hidden="false" customHeight="false" outlineLevel="0" collapsed="false">
      <c r="B5" s="0" t="n">
        <v>724</v>
      </c>
      <c r="C5" s="0" t="n">
        <v>11001625110</v>
      </c>
      <c r="D5" s="0" t="n">
        <v>3000461305</v>
      </c>
      <c r="E5" s="0" t="n">
        <v>2000044817</v>
      </c>
      <c r="F5" s="0" t="n">
        <v>1000442291</v>
      </c>
      <c r="G5" s="0" t="n">
        <v>34632888793</v>
      </c>
      <c r="H5" s="0" t="n">
        <v>6375686645</v>
      </c>
      <c r="I5" s="0" t="n">
        <v>24414230346</v>
      </c>
      <c r="J5" s="0" t="n">
        <v>4014083862</v>
      </c>
      <c r="K5" s="0" t="n">
        <v>968140</v>
      </c>
      <c r="L5" s="0" t="n">
        <v>4</v>
      </c>
      <c r="M5" s="0" t="n">
        <f aca="false">K5/1000000</f>
        <v>0.96814</v>
      </c>
      <c r="N5" s="0" t="n">
        <f aca="false">(G5+I5)/1000000000</f>
        <v>59.047119139</v>
      </c>
      <c r="O5" s="0" t="n">
        <f aca="false">(H5+J5)/1000000000</f>
        <v>10.389770507</v>
      </c>
      <c r="P5" s="0" t="n">
        <f aca="false">N5/$M5</f>
        <v>60.9902691129382</v>
      </c>
      <c r="Q5" s="0" t="n">
        <f aca="false">O5/$M5</f>
        <v>10.7316818920817</v>
      </c>
      <c r="R5" s="0" t="n">
        <f aca="false">P5+Q5</f>
        <v>71.7219510050199</v>
      </c>
      <c r="S5" s="0" t="n">
        <f aca="false">M$2/M5</f>
        <v>4.02769021009358</v>
      </c>
      <c r="T5" s="0" t="n">
        <f aca="false">N$2/N5</f>
        <v>3.48077350468483</v>
      </c>
      <c r="U5" s="0" t="n">
        <f aca="false">O$2/O5</f>
        <v>4.01999547688373</v>
      </c>
      <c r="V5" s="0" t="n">
        <f aca="false">(N$2+O$2)/(N5+O5)</f>
        <v>3.56145673476672</v>
      </c>
      <c r="W5" s="0" t="n">
        <f aca="false">S5/L5</f>
        <v>1.0069225525234</v>
      </c>
      <c r="X5" s="0" t="n">
        <f aca="false">$T$377*M$2/12</f>
        <v>16.0422443866325</v>
      </c>
      <c r="Y5" s="0" t="n">
        <f aca="false">N5-$T$377*M5</f>
        <v>11.2512553565376</v>
      </c>
      <c r="Z5" s="0" t="n">
        <f aca="false">$Y5/($X5*12+$Y5)</f>
        <v>0.0552186661414139</v>
      </c>
      <c r="AA5" s="1" t="n">
        <f aca="false">(X5*12+Y5)/(X5*12/S5+Y5)</f>
        <v>3.45077272129857</v>
      </c>
      <c r="AB5" s="0" t="n">
        <f aca="false">(T5-AA5)/T5*100</f>
        <v>0.861899900866535</v>
      </c>
      <c r="AC5" s="0" t="n">
        <f aca="false">$U$377*M$2/12</f>
        <v>19.4954003316202</v>
      </c>
      <c r="AD5" s="0" t="n">
        <f aca="false">(N5+O5)-$U$377*M5</f>
        <v>11.3527789581508</v>
      </c>
      <c r="AE5" s="0" t="n">
        <f aca="false">$AD5/($AC5*12+$AD5)</f>
        <v>0.0462816584745522</v>
      </c>
      <c r="AF5" s="1" t="n">
        <f aca="false">(AC5*12+AD5)/(AC5*12/S5+AD5)</f>
        <v>3.53266951022947</v>
      </c>
      <c r="AG5" s="0" t="n">
        <f aca="false">(V5-AF5)/V5*100</f>
        <v>0.808299150631914</v>
      </c>
    </row>
    <row r="6" customFormat="false" ht="12.8" hidden="false" customHeight="false" outlineLevel="0" collapsed="false">
      <c r="B6" s="0" t="n">
        <v>1544</v>
      </c>
      <c r="C6" s="0" t="n">
        <v>11001602611</v>
      </c>
      <c r="D6" s="0" t="n">
        <v>3000425103</v>
      </c>
      <c r="E6" s="0" t="n">
        <v>2000043417</v>
      </c>
      <c r="F6" s="0" t="n">
        <v>1000436371</v>
      </c>
      <c r="G6" s="0" t="n">
        <v>29426757812</v>
      </c>
      <c r="H6" s="0" t="n">
        <v>5106353759</v>
      </c>
      <c r="I6" s="0" t="n">
        <v>19535278320</v>
      </c>
      <c r="J6" s="0" t="n">
        <v>3223495483</v>
      </c>
      <c r="K6" s="0" t="n">
        <v>774483</v>
      </c>
      <c r="L6" s="0" t="n">
        <v>5</v>
      </c>
      <c r="M6" s="0" t="n">
        <f aca="false">K6/1000000</f>
        <v>0.774483</v>
      </c>
      <c r="N6" s="0" t="n">
        <f aca="false">(G6+I6)/1000000000</f>
        <v>48.962036132</v>
      </c>
      <c r="O6" s="0" t="n">
        <f aca="false">(H6+J6)/1000000000</f>
        <v>8.329849242</v>
      </c>
      <c r="P6" s="0" t="n">
        <f aca="false">N6/$M6</f>
        <v>63.2189940024507</v>
      </c>
      <c r="Q6" s="0" t="n">
        <f aca="false">O6/$M6</f>
        <v>10.7553674412479</v>
      </c>
      <c r="R6" s="0" t="n">
        <f aca="false">P6+Q6</f>
        <v>73.9743614436986</v>
      </c>
      <c r="S6" s="0" t="n">
        <f aca="false">M$2/M6</f>
        <v>5.03480128033798</v>
      </c>
      <c r="T6" s="0" t="n">
        <f aca="false">N$2/N6</f>
        <v>4.19773489960464</v>
      </c>
      <c r="U6" s="0" t="n">
        <f aca="false">O$2/O6</f>
        <v>5.01411600985611</v>
      </c>
      <c r="V6" s="0" t="n">
        <f aca="false">(N$2+O$2)/(N6+O6)</f>
        <v>4.31643114302584</v>
      </c>
      <c r="W6" s="0" t="n">
        <f aca="false">S6/L6</f>
        <v>1.0069602560676</v>
      </c>
      <c r="X6" s="0" t="n">
        <f aca="false">$T$377*M$2/12</f>
        <v>16.0422443866325</v>
      </c>
      <c r="Y6" s="0" t="n">
        <f aca="false">N6-$T$377*M6</f>
        <v>10.7267767998447</v>
      </c>
      <c r="Z6" s="0" t="n">
        <f aca="false">$Y6/($X6*12+$Y6)</f>
        <v>0.0527804999939805</v>
      </c>
      <c r="AA6" s="1" t="n">
        <f aca="false">(X6*12+Y6)/(X6*12/S6+Y6)</f>
        <v>4.15084268332966</v>
      </c>
      <c r="AB6" s="0" t="n">
        <f aca="false">(T6-AA6)/T6*100</f>
        <v>1.11708379391462</v>
      </c>
      <c r="AC6" s="0" t="n">
        <f aca="false">$U$377*M$2/12</f>
        <v>19.4954003316202</v>
      </c>
      <c r="AD6" s="0" t="n">
        <f aca="false">(N6+O6)-$U$377*M6</f>
        <v>10.8263366952371</v>
      </c>
      <c r="AE6" s="0" t="n">
        <f aca="false">$AD6/($AC6*12+$AD6)</f>
        <v>0.0442304458989559</v>
      </c>
      <c r="AF6" s="1" t="n">
        <f aca="false">(AC6*12+AD6)/(AC6*12/S6+AD6)</f>
        <v>4.2723526914295</v>
      </c>
      <c r="AG6" s="0" t="n">
        <f aca="false">(V6-AF6)/V6*100</f>
        <v>1.02117814777506</v>
      </c>
    </row>
    <row r="7" customFormat="false" ht="12.8" hidden="false" customHeight="false" outlineLevel="0" collapsed="false">
      <c r="B7" s="0" t="n">
        <v>1303</v>
      </c>
      <c r="C7" s="0" t="n">
        <v>11001490406</v>
      </c>
      <c r="D7" s="0" t="n">
        <v>3000402964</v>
      </c>
      <c r="E7" s="0" t="n">
        <v>2000044663</v>
      </c>
      <c r="F7" s="0" t="n">
        <v>1000403846</v>
      </c>
      <c r="G7" s="0" t="n">
        <v>25989257812</v>
      </c>
      <c r="H7" s="0" t="n">
        <v>4262924194</v>
      </c>
      <c r="I7" s="0" t="n">
        <v>16296966552</v>
      </c>
      <c r="J7" s="0" t="n">
        <v>2694198608</v>
      </c>
      <c r="K7" s="0" t="n">
        <v>646625</v>
      </c>
      <c r="L7" s="0" t="n">
        <v>6</v>
      </c>
      <c r="M7" s="0" t="n">
        <f aca="false">K7/1000000</f>
        <v>0.646625</v>
      </c>
      <c r="N7" s="0" t="n">
        <f aca="false">(G7+I7)/1000000000</f>
        <v>42.286224364</v>
      </c>
      <c r="O7" s="0" t="n">
        <f aca="false">(H7+J7)/1000000000</f>
        <v>6.957122802</v>
      </c>
      <c r="P7" s="0" t="n">
        <f aca="false">N7/$M7</f>
        <v>65.3952822176687</v>
      </c>
      <c r="Q7" s="0" t="n">
        <f aca="false">O7/$M7</f>
        <v>10.7591305656292</v>
      </c>
      <c r="R7" s="0" t="n">
        <f aca="false">P7+Q7</f>
        <v>76.1544127832979</v>
      </c>
      <c r="S7" s="0" t="n">
        <f aca="false">M$2/M7</f>
        <v>6.03033906823893</v>
      </c>
      <c r="T7" s="0" t="n">
        <f aca="false">N$2/N7</f>
        <v>4.86043979849797</v>
      </c>
      <c r="U7" s="0" t="n">
        <f aca="false">O$2/O7</f>
        <v>6.00346316037329</v>
      </c>
      <c r="V7" s="0" t="n">
        <f aca="false">(N$2+O$2)/(N7+O7)</f>
        <v>5.02192666630398</v>
      </c>
      <c r="W7" s="0" t="n">
        <f aca="false">S7/L7</f>
        <v>1.00505651137316</v>
      </c>
      <c r="X7" s="0" t="n">
        <f aca="false">$T$377*M$2/12</f>
        <v>16.0422443866325</v>
      </c>
      <c r="Y7" s="0" t="n">
        <f aca="false">N7-$T$377*M7</f>
        <v>10.3631549542713</v>
      </c>
      <c r="Z7" s="0" t="n">
        <f aca="false">$Y7/($X7*12+$Y7)</f>
        <v>0.0510827154322424</v>
      </c>
      <c r="AA7" s="1" t="n">
        <f aca="false">(X7*12+Y7)/(X7*12/S7+Y7)</f>
        <v>4.79754555165661</v>
      </c>
      <c r="AB7" s="0" t="n">
        <f aca="false">(T7-AA7)/T7*100</f>
        <v>1.29400320647522</v>
      </c>
      <c r="AC7" s="0" t="n">
        <f aca="false">$U$377*M$2/12</f>
        <v>19.4954003316202</v>
      </c>
      <c r="AD7" s="0" t="n">
        <f aca="false">(N7+O7)-$U$377*M7</f>
        <v>10.44871201661</v>
      </c>
      <c r="AE7" s="0" t="n">
        <f aca="false">$AD7/($AC7*12+$AD7)</f>
        <v>0.0427536384262288</v>
      </c>
      <c r="AF7" s="1" t="n">
        <f aca="false">(AC7*12+AD7)/(AC7*12/S7+AD7)</f>
        <v>4.9629753065363</v>
      </c>
      <c r="AG7" s="0" t="n">
        <f aca="false">(V7-AF7)/V7*100</f>
        <v>1.17387934322572</v>
      </c>
    </row>
    <row r="8" customFormat="false" ht="12.8" hidden="false" customHeight="false" outlineLevel="0" collapsed="false">
      <c r="B8" s="0" t="n">
        <v>1008</v>
      </c>
      <c r="C8" s="0" t="n">
        <v>11001640805</v>
      </c>
      <c r="D8" s="0" t="n">
        <v>3000412040</v>
      </c>
      <c r="E8" s="0" t="n">
        <v>2000044654</v>
      </c>
      <c r="F8" s="0" t="n">
        <v>1000446809</v>
      </c>
      <c r="G8" s="0" t="n">
        <v>22268188476</v>
      </c>
      <c r="H8" s="0" t="n">
        <v>3689315795</v>
      </c>
      <c r="I8" s="0" t="n">
        <v>15290481567</v>
      </c>
      <c r="J8" s="0" t="n">
        <v>2315368652</v>
      </c>
      <c r="K8" s="0" t="n">
        <v>554318</v>
      </c>
      <c r="L8" s="0" t="n">
        <v>7</v>
      </c>
      <c r="M8" s="0" t="n">
        <f aca="false">K8/1000000</f>
        <v>0.554318</v>
      </c>
      <c r="N8" s="0" t="n">
        <f aca="false">(G8+I8)/1000000000</f>
        <v>37.558670043</v>
      </c>
      <c r="O8" s="0" t="n">
        <f aca="false">(H8+J8)/1000000000</f>
        <v>6.004684447</v>
      </c>
      <c r="P8" s="0" t="n">
        <f aca="false">N8/$M8</f>
        <v>67.7565405471228</v>
      </c>
      <c r="Q8" s="0" t="n">
        <f aca="false">O8/$M8</f>
        <v>10.8325626210948</v>
      </c>
      <c r="R8" s="0" t="n">
        <f aca="false">P8+Q8</f>
        <v>78.5891031682175</v>
      </c>
      <c r="S8" s="0" t="n">
        <f aca="false">M$2/M8</f>
        <v>7.03453252465191</v>
      </c>
      <c r="T8" s="0" t="n">
        <f aca="false">N$2/N8</f>
        <v>5.47222911758308</v>
      </c>
      <c r="U8" s="0" t="n">
        <f aca="false">O$2/O8</f>
        <v>6.95570779991064</v>
      </c>
      <c r="V8" s="0" t="n">
        <f aca="false">(N$2+O$2)/(N8+O8)</f>
        <v>5.67670881102067</v>
      </c>
      <c r="W8" s="0" t="n">
        <f aca="false">S8/L8</f>
        <v>1.00493321780742</v>
      </c>
      <c r="X8" s="0" t="n">
        <f aca="false">$T$377*M$2/12</f>
        <v>16.0422443866325</v>
      </c>
      <c r="Y8" s="0" t="n">
        <f aca="false">N8-$T$377*M8</f>
        <v>10.1926820452239</v>
      </c>
      <c r="Z8" s="0" t="n">
        <f aca="false">$Y8/($X8*12+$Y8)</f>
        <v>0.0502846641374869</v>
      </c>
      <c r="AA8" s="1" t="n">
        <f aca="false">(X8*12+Y8)/(X8*12/S8+Y8)</f>
        <v>5.3968794542711</v>
      </c>
      <c r="AB8" s="0" t="n">
        <f aca="false">(T8-AA8)/T8*100</f>
        <v>1.37694642700314</v>
      </c>
      <c r="AC8" s="0" t="n">
        <f aca="false">$U$377*M$2/12</f>
        <v>19.4954003316202</v>
      </c>
      <c r="AD8" s="0" t="n">
        <f aca="false">(N8+O8)-$U$377*M8</f>
        <v>10.3067303775089</v>
      </c>
      <c r="AE8" s="0" t="n">
        <f aca="false">$AD8/($AC8*12+$AD8)</f>
        <v>0.0421971980837039</v>
      </c>
      <c r="AF8" s="1" t="n">
        <f aca="false">(AC8*12+AD8)/(AC8*12/S8+AD8)</f>
        <v>5.60681189996558</v>
      </c>
      <c r="AG8" s="0" t="n">
        <f aca="false">(V8-AF8)/V8*100</f>
        <v>1.23129287377568</v>
      </c>
    </row>
    <row r="9" customFormat="false" ht="12.8" hidden="false" customHeight="false" outlineLevel="0" collapsed="false">
      <c r="B9" s="0" t="n">
        <v>1007</v>
      </c>
      <c r="C9" s="0" t="n">
        <v>11003360054</v>
      </c>
      <c r="D9" s="0" t="n">
        <v>3000715697</v>
      </c>
      <c r="E9" s="0" t="n">
        <v>2000111244</v>
      </c>
      <c r="F9" s="0" t="n">
        <v>1000910874</v>
      </c>
      <c r="G9" s="0" t="n">
        <v>19448257446</v>
      </c>
      <c r="H9" s="0" t="n">
        <v>3216079711</v>
      </c>
      <c r="I9" s="0" t="n">
        <v>14522918701</v>
      </c>
      <c r="J9" s="0" t="n">
        <v>2017501831</v>
      </c>
      <c r="K9" s="0" t="n">
        <v>484978</v>
      </c>
      <c r="L9" s="0" t="n">
        <v>8</v>
      </c>
      <c r="M9" s="0" t="n">
        <f aca="false">K9/1000000</f>
        <v>0.484978</v>
      </c>
      <c r="N9" s="0" t="n">
        <f aca="false">(G9+I9)/1000000000</f>
        <v>33.971176147</v>
      </c>
      <c r="O9" s="0" t="n">
        <f aca="false">(H9+J9)/1000000000</f>
        <v>5.233581542</v>
      </c>
      <c r="P9" s="0" t="n">
        <f aca="false">N9/$M9</f>
        <v>70.0468395411751</v>
      </c>
      <c r="Q9" s="0" t="n">
        <f aca="false">O9/$M9</f>
        <v>10.791379283184</v>
      </c>
      <c r="R9" s="0" t="n">
        <f aca="false">P9+Q9</f>
        <v>80.838218824359</v>
      </c>
      <c r="S9" s="0" t="n">
        <f aca="false">M$2/M9</f>
        <v>8.04029873520036</v>
      </c>
      <c r="T9" s="0" t="n">
        <f aca="false">N$2/N9</f>
        <v>6.05011869290697</v>
      </c>
      <c r="U9" s="0" t="n">
        <f aca="false">O$2/O9</f>
        <v>7.98054451025882</v>
      </c>
      <c r="V9" s="0" t="n">
        <f aca="false">(N$2+O$2)/(N9+O9)</f>
        <v>6.30781805189899</v>
      </c>
      <c r="W9" s="0" t="n">
        <f aca="false">S9/L9</f>
        <v>1.00503734190005</v>
      </c>
      <c r="X9" s="0" t="n">
        <f aca="false">$T$377*M$2/12</f>
        <v>16.0422443866325</v>
      </c>
      <c r="Y9" s="0" t="n">
        <f aca="false">N9-$T$377*M9</f>
        <v>10.0284174287454</v>
      </c>
      <c r="Z9" s="0" t="n">
        <f aca="false">$Y9/($X9*12+$Y9)</f>
        <v>0.0495144053883027</v>
      </c>
      <c r="AA9" s="1" t="n">
        <f aca="false">(X9*12+Y9)/(X9*12/S9+Y9)</f>
        <v>5.96197638821585</v>
      </c>
      <c r="AB9" s="0" t="n">
        <f aca="false">(T9-AA9)/T9*100</f>
        <v>1.45686901637904</v>
      </c>
      <c r="AC9" s="0" t="n">
        <f aca="false">$U$377*M$2/12</f>
        <v>19.4954003316202</v>
      </c>
      <c r="AD9" s="0" t="n">
        <f aca="false">(N9+O9)-$U$377*M9</f>
        <v>10.1082263679393</v>
      </c>
      <c r="AE9" s="0" t="n">
        <f aca="false">$AD9/($AC9*12+$AD9)</f>
        <v>0.0414181555277203</v>
      </c>
      <c r="AF9" s="1" t="n">
        <f aca="false">(AC9*12+AD9)/(AC9*12/S9+AD9)</f>
        <v>6.22508707446641</v>
      </c>
      <c r="AG9" s="0" t="n">
        <f aca="false">(V9-AF9)/V9*100</f>
        <v>1.31156252054033</v>
      </c>
    </row>
    <row r="10" customFormat="false" ht="12.8" hidden="false" customHeight="false" outlineLevel="0" collapsed="false">
      <c r="B10" s="0" t="n">
        <v>959</v>
      </c>
      <c r="C10" s="0" t="n">
        <v>11002586816</v>
      </c>
      <c r="D10" s="0" t="n">
        <v>3000517842</v>
      </c>
      <c r="E10" s="0" t="n">
        <v>2000045707</v>
      </c>
      <c r="F10" s="0" t="n">
        <v>1000716796</v>
      </c>
      <c r="G10" s="0" t="n">
        <v>17312866210</v>
      </c>
      <c r="H10" s="0" t="n">
        <v>2862854003</v>
      </c>
      <c r="I10" s="0" t="n">
        <v>13957458496</v>
      </c>
      <c r="J10" s="0" t="n">
        <v>1783401489</v>
      </c>
      <c r="K10" s="0" t="n">
        <v>431034</v>
      </c>
      <c r="L10" s="0" t="n">
        <v>9</v>
      </c>
      <c r="M10" s="0" t="n">
        <f aca="false">K10/1000000</f>
        <v>0.431034</v>
      </c>
      <c r="N10" s="0" t="n">
        <f aca="false">(G10+I10)/1000000000</f>
        <v>31.270324706</v>
      </c>
      <c r="O10" s="0" t="n">
        <f aca="false">(H10+J10)/1000000000</f>
        <v>4.646255492</v>
      </c>
      <c r="P10" s="0" t="n">
        <f aca="false">N10/$M10</f>
        <v>72.5472345708227</v>
      </c>
      <c r="Q10" s="0" t="n">
        <f aca="false">O10/$M10</f>
        <v>10.7793248142838</v>
      </c>
      <c r="R10" s="0" t="n">
        <f aca="false">P10+Q10</f>
        <v>83.3265593851065</v>
      </c>
      <c r="S10" s="0" t="n">
        <f aca="false">M$2/M10</f>
        <v>9.04654389212916</v>
      </c>
      <c r="T10" s="0" t="n">
        <f aca="false">N$2/N10</f>
        <v>6.57267392517878</v>
      </c>
      <c r="U10" s="0" t="n">
        <f aca="false">O$2/O10</f>
        <v>8.98935293504949</v>
      </c>
      <c r="V10" s="0" t="n">
        <f aca="false">(N$2+O$2)/(N10+O10)</f>
        <v>6.88530135407409</v>
      </c>
      <c r="W10" s="0" t="n">
        <f aca="false">S10/L10</f>
        <v>1.00517154356991</v>
      </c>
      <c r="X10" s="0" t="n">
        <f aca="false">$T$377*M$2/12</f>
        <v>16.0422443866325</v>
      </c>
      <c r="Y10" s="0" t="n">
        <f aca="false">N10-$T$377*M10</f>
        <v>9.99071395795747</v>
      </c>
      <c r="Z10" s="0" t="n">
        <f aca="false">$Y10/($X10*12+$Y10)</f>
        <v>0.0493374324384789</v>
      </c>
      <c r="AA10" s="1" t="n">
        <f aca="false">(X10*12+Y10)/(X10*12/S10+Y10)</f>
        <v>6.47571294834343</v>
      </c>
      <c r="AB10" s="0" t="n">
        <f aca="false">(T10-AA10)/T10*100</f>
        <v>1.4752135575129</v>
      </c>
      <c r="AC10" s="0" t="n">
        <f aca="false">$U$377*M$2/12</f>
        <v>19.4954003316202</v>
      </c>
      <c r="AD10" s="0" t="n">
        <f aca="false">(N10+O10)-$U$377*M10</f>
        <v>10.0564498798369</v>
      </c>
      <c r="AE10" s="0" t="n">
        <f aca="false">$AD10/($AC10*12+$AD10)</f>
        <v>0.0412147467309194</v>
      </c>
      <c r="AF10" s="1" t="n">
        <f aca="false">(AC10*12+AD10)/(AC10*12/S10+AD10)</f>
        <v>6.79355474586264</v>
      </c>
      <c r="AG10" s="0" t="n">
        <f aca="false">(V10-AF10)/V10*100</f>
        <v>1.33249953042593</v>
      </c>
    </row>
    <row r="11" customFormat="false" ht="12.8" hidden="false" customHeight="false" outlineLevel="0" collapsed="false">
      <c r="B11" s="0" t="n">
        <v>1074</v>
      </c>
      <c r="C11" s="0" t="n">
        <v>11004383346</v>
      </c>
      <c r="D11" s="0" t="n">
        <v>3000770951</v>
      </c>
      <c r="E11" s="0" t="n">
        <v>2000045915</v>
      </c>
      <c r="F11" s="0" t="n">
        <v>1001229986</v>
      </c>
      <c r="G11" s="0" t="n">
        <v>15572616577</v>
      </c>
      <c r="H11" s="0" t="n">
        <v>2568206787</v>
      </c>
      <c r="I11" s="0" t="n">
        <v>13491394042</v>
      </c>
      <c r="J11" s="0" t="n">
        <v>1610900878</v>
      </c>
      <c r="K11" s="0" t="n">
        <v>388218</v>
      </c>
      <c r="L11" s="0" t="n">
        <v>10</v>
      </c>
      <c r="M11" s="0" t="n">
        <f aca="false">K11/1000000</f>
        <v>0.388218</v>
      </c>
      <c r="N11" s="0" t="n">
        <f aca="false">(G11+I11)/1000000000</f>
        <v>29.064010619</v>
      </c>
      <c r="O11" s="0" t="n">
        <f aca="false">(H11+J11)/1000000000</f>
        <v>4.179107665</v>
      </c>
      <c r="P11" s="0" t="n">
        <f aca="false">N11/$M11</f>
        <v>74.8651804372801</v>
      </c>
      <c r="Q11" s="0" t="n">
        <f aca="false">O11/$M11</f>
        <v>10.7648477530666</v>
      </c>
      <c r="R11" s="0" t="n">
        <f aca="false">P11+Q11</f>
        <v>85.6300281903467</v>
      </c>
      <c r="S11" s="0" t="n">
        <f aca="false">M$2/M11</f>
        <v>10.0442740934217</v>
      </c>
      <c r="T11" s="0" t="n">
        <f aca="false">N$2/N11</f>
        <v>7.07162031150096</v>
      </c>
      <c r="U11" s="0" t="n">
        <f aca="false">O$2/O11</f>
        <v>9.99419823370356</v>
      </c>
      <c r="V11" s="0" t="n">
        <f aca="false">(N$2+O$2)/(N11+O11)</f>
        <v>7.43902771570092</v>
      </c>
      <c r="W11" s="0" t="n">
        <f aca="false">S11/L11</f>
        <v>1.00442740934217</v>
      </c>
      <c r="X11" s="0" t="n">
        <f aca="false">$T$377*M$2/12</f>
        <v>16.0422443866325</v>
      </c>
      <c r="Y11" s="0" t="n">
        <f aca="false">N11-$T$377*M11</f>
        <v>9.89817236637127</v>
      </c>
      <c r="Z11" s="0" t="n">
        <f aca="false">$Y11/($X11*12+$Y11)</f>
        <v>0.0489027802242426</v>
      </c>
      <c r="AA11" s="1" t="n">
        <f aca="false">(X11*12+Y11)/(X11*12/S11+Y11)</f>
        <v>6.96411474862465</v>
      </c>
      <c r="AB11" s="0" t="n">
        <f aca="false">(T11-AA11)/T11*100</f>
        <v>1.52023946621492</v>
      </c>
      <c r="AC11" s="0" t="n">
        <f aca="false">$U$377*M$2/12</f>
        <v>19.4954003316202</v>
      </c>
      <c r="AD11" s="0" t="n">
        <f aca="false">(N11+O11)-$U$377*M11</f>
        <v>9.95175827096942</v>
      </c>
      <c r="AE11" s="0" t="n">
        <f aca="false">$AD11/($AC11*12+$AD11)</f>
        <v>0.0408031920546376</v>
      </c>
      <c r="AF11" s="1" t="n">
        <f aca="false">(AC11*12+AD11)/(AC11*12/S11+AD11)</f>
        <v>7.33675343470409</v>
      </c>
      <c r="AG11" s="0" t="n">
        <f aca="false">(V11-AF11)/V11*100</f>
        <v>1.37483398241633</v>
      </c>
    </row>
    <row r="12" customFormat="false" ht="12.8" hidden="false" customHeight="false" outlineLevel="0" collapsed="false">
      <c r="B12" s="0" t="n">
        <v>1122</v>
      </c>
      <c r="C12" s="0" t="n">
        <v>11003212348</v>
      </c>
      <c r="D12" s="0" t="n">
        <v>3000597635</v>
      </c>
      <c r="E12" s="0" t="n">
        <v>2000044866</v>
      </c>
      <c r="F12" s="0" t="n">
        <v>1000896317</v>
      </c>
      <c r="G12" s="0" t="n">
        <v>14162567138</v>
      </c>
      <c r="H12" s="0" t="n">
        <v>2341171264</v>
      </c>
      <c r="I12" s="0" t="n">
        <v>13043167114</v>
      </c>
      <c r="J12" s="0" t="n">
        <v>1459671020</v>
      </c>
      <c r="K12" s="0" t="n">
        <v>352785</v>
      </c>
      <c r="L12" s="0" t="n">
        <v>11</v>
      </c>
      <c r="M12" s="0" t="n">
        <f aca="false">K12/1000000</f>
        <v>0.352785</v>
      </c>
      <c r="N12" s="0" t="n">
        <f aca="false">(G12+I12)/1000000000</f>
        <v>27.205734252</v>
      </c>
      <c r="O12" s="0" t="n">
        <f aca="false">(H12+J12)/1000000000</f>
        <v>3.800842284</v>
      </c>
      <c r="P12" s="0" t="n">
        <f aca="false">N12/$M12</f>
        <v>77.1170380033165</v>
      </c>
      <c r="Q12" s="0" t="n">
        <f aca="false">O12/$M12</f>
        <v>10.773820553595</v>
      </c>
      <c r="R12" s="0" t="n">
        <f aca="false">P12+Q12</f>
        <v>87.8908585569114</v>
      </c>
      <c r="S12" s="0" t="n">
        <f aca="false">M$2/M12</f>
        <v>11.0531003302295</v>
      </c>
      <c r="T12" s="0" t="n">
        <f aca="false">N$2/N12</f>
        <v>7.55464439677421</v>
      </c>
      <c r="U12" s="0" t="n">
        <f aca="false">O$2/O12</f>
        <v>10.9888354536102</v>
      </c>
      <c r="V12" s="0" t="n">
        <f aca="false">(N$2+O$2)/(N12+O12)</f>
        <v>7.97561375354928</v>
      </c>
      <c r="W12" s="0" t="n">
        <f aca="false">S12/L12</f>
        <v>1.00482730274813</v>
      </c>
      <c r="X12" s="0" t="n">
        <f aca="false">$T$377*M$2/12</f>
        <v>16.0422443866325</v>
      </c>
      <c r="Y12" s="0" t="n">
        <f aca="false">N12-$T$377*M12</f>
        <v>9.78917899708233</v>
      </c>
      <c r="Z12" s="0" t="n">
        <f aca="false">$Y12/($X12*12+$Y12)</f>
        <v>0.0483903467935354</v>
      </c>
      <c r="AA12" s="1" t="n">
        <f aca="false">(X12*12+Y12)/(X12*12/S12+Y12)</f>
        <v>7.43578944655026</v>
      </c>
      <c r="AB12" s="0" t="n">
        <f aca="false">(T12-AA12)/T12*100</f>
        <v>1.57326995132561</v>
      </c>
      <c r="AC12" s="0" t="n">
        <f aca="false">$U$377*M$2/12</f>
        <v>19.4954003316202</v>
      </c>
      <c r="AD12" s="0" t="n">
        <f aca="false">(N12+O12)-$U$377*M12</f>
        <v>9.84103953823844</v>
      </c>
      <c r="AE12" s="0" t="n">
        <f aca="false">$AD12/($AC12*12+$AD12)</f>
        <v>0.040367559478591</v>
      </c>
      <c r="AF12" s="1" t="n">
        <f aca="false">(AC12*12+AD12)/(AC12*12/S12+AD12)</f>
        <v>7.8623914908708</v>
      </c>
      <c r="AG12" s="0" t="n">
        <f aca="false">(V12-AF12)/V12*100</f>
        <v>1.41960564010634</v>
      </c>
    </row>
    <row r="13" customFormat="false" ht="12.8" hidden="false" customHeight="false" outlineLevel="0" collapsed="false">
      <c r="B13" s="0" t="n">
        <v>1093</v>
      </c>
      <c r="C13" s="0" t="n">
        <v>11006754915</v>
      </c>
      <c r="D13" s="0" t="n">
        <v>3001094927</v>
      </c>
      <c r="E13" s="0" t="n">
        <v>2000031631</v>
      </c>
      <c r="F13" s="0" t="n">
        <v>1001913424</v>
      </c>
      <c r="G13" s="0" t="n">
        <v>13005905151</v>
      </c>
      <c r="H13" s="0" t="n">
        <v>2134567260</v>
      </c>
      <c r="I13" s="0" t="n">
        <v>12685974121</v>
      </c>
      <c r="J13" s="0" t="n">
        <v>1341751098</v>
      </c>
      <c r="K13" s="0" t="n">
        <v>323760</v>
      </c>
      <c r="L13" s="0" t="n">
        <v>12</v>
      </c>
      <c r="M13" s="0" t="n">
        <f aca="false">K13/1000000</f>
        <v>0.32376</v>
      </c>
      <c r="N13" s="0" t="n">
        <f aca="false">(G13+I13)/1000000000</f>
        <v>25.691879272</v>
      </c>
      <c r="O13" s="0" t="n">
        <f aca="false">(H13+J13)/1000000000</f>
        <v>3.476318358</v>
      </c>
      <c r="P13" s="0" t="n">
        <f aca="false">N13/$M13</f>
        <v>79.3547049419323</v>
      </c>
      <c r="Q13" s="0" t="n">
        <f aca="false">O13/$M13</f>
        <v>10.7373312268347</v>
      </c>
      <c r="R13" s="0" t="n">
        <f aca="false">P13+Q13</f>
        <v>90.092036168767</v>
      </c>
      <c r="S13" s="0" t="n">
        <f aca="false">M$2/M13</f>
        <v>12.0440079070917</v>
      </c>
      <c r="T13" s="0" t="n">
        <f aca="false">N$2/N13</f>
        <v>7.99979034818968</v>
      </c>
      <c r="U13" s="0" t="n">
        <f aca="false">O$2/O13</f>
        <v>12.0146736123527</v>
      </c>
      <c r="V13" s="0" t="n">
        <f aca="false">(N$2+O$2)/(N13+O13)</f>
        <v>8.47829137089538</v>
      </c>
      <c r="W13" s="0" t="n">
        <f aca="false">S13/L13</f>
        <v>1.00366732559097</v>
      </c>
      <c r="X13" s="0" t="n">
        <f aca="false">$T$377*M$2/12</f>
        <v>16.0422443866325</v>
      </c>
      <c r="Y13" s="0" t="n">
        <f aca="false">N13-$T$377*M13</f>
        <v>9.70825205051342</v>
      </c>
      <c r="Z13" s="0" t="n">
        <f aca="false">$Y13/($X13*12+$Y13)</f>
        <v>0.0480095105883932</v>
      </c>
      <c r="AA13" s="1" t="n">
        <f aca="false">(X13*12+Y13)/(X13*12/S13+Y13)</f>
        <v>7.87078214673402</v>
      </c>
      <c r="AB13" s="0" t="n">
        <f aca="false">(T13-AA13)/T13*100</f>
        <v>1.61264477993285</v>
      </c>
      <c r="AC13" s="0" t="n">
        <f aca="false">$U$377*M$2/12</f>
        <v>19.4954003316202</v>
      </c>
      <c r="AD13" s="0" t="n">
        <f aca="false">(N13+O13)-$U$377*M13</f>
        <v>9.74403203793889</v>
      </c>
      <c r="AE13" s="0" t="n">
        <f aca="false">$AD13/($AC13*12+$AD13)</f>
        <v>0.0399855495934327</v>
      </c>
      <c r="AF13" s="1" t="n">
        <f aca="false">(AC13*12+AD13)/(AC13*12/S13+AD13)</f>
        <v>8.3546072715423</v>
      </c>
      <c r="AG13" s="0" t="n">
        <f aca="false">(V13-AF13)/V13*100</f>
        <v>1.45883284664717</v>
      </c>
    </row>
    <row r="14" customFormat="false" ht="12.8" hidden="false" customHeight="false" outlineLevel="0" collapsed="false">
      <c r="B14" s="0" t="n">
        <v>1396</v>
      </c>
      <c r="C14" s="0" t="n">
        <v>11027040719</v>
      </c>
      <c r="D14" s="0" t="n">
        <v>3004021155</v>
      </c>
      <c r="E14" s="0" t="n">
        <v>2000033454</v>
      </c>
      <c r="F14" s="0" t="n">
        <v>1007708859</v>
      </c>
      <c r="G14" s="0" t="n">
        <v>15380096435</v>
      </c>
      <c r="H14" s="0" t="n">
        <v>2771301269</v>
      </c>
      <c r="I14" s="0" t="n">
        <v>14775588989</v>
      </c>
      <c r="J14" s="0" t="n">
        <v>1734817504</v>
      </c>
      <c r="K14" s="0" t="n">
        <v>418509</v>
      </c>
      <c r="L14" s="0" t="n">
        <v>13</v>
      </c>
      <c r="M14" s="0" t="n">
        <f aca="false">K14/1000000</f>
        <v>0.418509</v>
      </c>
      <c r="N14" s="0" t="n">
        <f aca="false">(G14+I14)/1000000000</f>
        <v>30.155685424</v>
      </c>
      <c r="O14" s="0" t="n">
        <f aca="false">(H14+J14)/1000000000</f>
        <v>4.506118773</v>
      </c>
      <c r="P14" s="0" t="n">
        <f aca="false">N14/$M14</f>
        <v>72.0550464243302</v>
      </c>
      <c r="Q14" s="0" t="n">
        <f aca="false">O14/$M14</f>
        <v>10.7670773460069</v>
      </c>
      <c r="R14" s="0" t="n">
        <f aca="false">P14+Q14</f>
        <v>82.8221237703371</v>
      </c>
      <c r="S14" s="0" t="n">
        <f aca="false">M$2/M14</f>
        <v>9.31728588871446</v>
      </c>
      <c r="T14" s="0" t="n">
        <f aca="false">N$2/N14</f>
        <v>6.81561851230299</v>
      </c>
      <c r="U14" s="0" t="n">
        <f aca="false">O$2/O14</f>
        <v>9.26891467980398</v>
      </c>
      <c r="V14" s="0" t="n">
        <f aca="false">(N$2+O$2)/(N14+O14)</f>
        <v>7.1345529755316</v>
      </c>
      <c r="W14" s="0" t="n">
        <f aca="false">S14/L14</f>
        <v>0.716714299131882</v>
      </c>
      <c r="X14" s="0" t="n">
        <f aca="false">$T$377*M$2/12</f>
        <v>16.0422443866325</v>
      </c>
      <c r="Y14" s="0" t="n">
        <f aca="false">N14-$T$377*M14</f>
        <v>9.49441829761895</v>
      </c>
      <c r="Z14" s="0" t="n">
        <f aca="false">$Y14/($X14*12+$Y14)</f>
        <v>0.0470017564415707</v>
      </c>
      <c r="AA14" s="1" t="n">
        <f aca="false">(X14*12+Y14)/(X14*12/S14+Y14)</f>
        <v>6.69861580318922</v>
      </c>
      <c r="AB14" s="0" t="n">
        <f aca="false">(T14-AA14)/T14*100</f>
        <v>1.71668512406579</v>
      </c>
      <c r="AC14" s="0" t="n">
        <f aca="false">$U$377*M$2/12</f>
        <v>19.4954003316202</v>
      </c>
      <c r="AD14" s="0" t="n">
        <f aca="false">(N14+O14)-$U$377*M14</f>
        <v>9.55311838723998</v>
      </c>
      <c r="AE14" s="0" t="n">
        <f aca="false">$AD14/($AC14*12+$AD14)</f>
        <v>0.0392328537935284</v>
      </c>
      <c r="AF14" s="1" t="n">
        <f aca="false">(AC14*12+AD14)/(AC14*12/S14+AD14)</f>
        <v>7.02496387616652</v>
      </c>
      <c r="AG14" s="0" t="n">
        <f aca="false">(V14-AF14)/V14*100</f>
        <v>1.5360331578015</v>
      </c>
    </row>
    <row r="15" customFormat="false" ht="12.8" hidden="false" customHeight="false" outlineLevel="0" collapsed="false">
      <c r="B15" s="0" t="n">
        <v>2001</v>
      </c>
      <c r="C15" s="0" t="n">
        <v>11044745312</v>
      </c>
      <c r="D15" s="0" t="n">
        <v>3006569118</v>
      </c>
      <c r="E15" s="0" t="n">
        <v>2000048991</v>
      </c>
      <c r="F15" s="0" t="n">
        <v>1012761073</v>
      </c>
      <c r="G15" s="0" t="n">
        <v>16460128784</v>
      </c>
      <c r="H15" s="0" t="n">
        <v>2982391357</v>
      </c>
      <c r="I15" s="0" t="n">
        <v>15400161743</v>
      </c>
      <c r="J15" s="0" t="n">
        <v>1898925781</v>
      </c>
      <c r="K15" s="0" t="n">
        <v>454962</v>
      </c>
      <c r="L15" s="0" t="n">
        <v>14</v>
      </c>
      <c r="M15" s="0" t="n">
        <f aca="false">K15/1000000</f>
        <v>0.454962</v>
      </c>
      <c r="N15" s="0" t="n">
        <f aca="false">(G15+I15)/1000000000</f>
        <v>31.860290527</v>
      </c>
      <c r="O15" s="0" t="n">
        <f aca="false">(H15+J15)/1000000000</f>
        <v>4.881317138</v>
      </c>
      <c r="P15" s="0" t="n">
        <f aca="false">N15/$M15</f>
        <v>70.0284650740062</v>
      </c>
      <c r="Q15" s="0" t="n">
        <f aca="false">O15/$M15</f>
        <v>10.7290655878953</v>
      </c>
      <c r="R15" s="0" t="n">
        <f aca="false">P15+Q15</f>
        <v>80.7575306619014</v>
      </c>
      <c r="S15" s="0" t="n">
        <f aca="false">M$2/M15</f>
        <v>8.57075535978829</v>
      </c>
      <c r="T15" s="0" t="n">
        <f aca="false">N$2/N15</f>
        <v>6.45096590229847</v>
      </c>
      <c r="U15" s="0" t="n">
        <f aca="false">O$2/O15</f>
        <v>8.55646729421742</v>
      </c>
      <c r="V15" s="0" t="n">
        <f aca="false">(N$2+O$2)/(N15+O15)</f>
        <v>6.73069291158357</v>
      </c>
      <c r="W15" s="0" t="n">
        <f aca="false">S15/L15</f>
        <v>0.612196811413449</v>
      </c>
      <c r="X15" s="0" t="n">
        <f aca="false">$T$377*M$2/12</f>
        <v>16.0422443866325</v>
      </c>
      <c r="Y15" s="0" t="n">
        <f aca="false">N15-$T$377*M15</f>
        <v>9.39938427563486</v>
      </c>
      <c r="Z15" s="0" t="n">
        <f aca="false">$Y15/($X15*12+$Y15)</f>
        <v>0.0465531956564856</v>
      </c>
      <c r="AA15" s="1" t="n">
        <f aca="false">(X15*12+Y15)/(X15*12/S15+Y15)</f>
        <v>6.33724029428167</v>
      </c>
      <c r="AB15" s="0" t="n">
        <f aca="false">(T15-AA15)/T15*100</f>
        <v>1.76292371931902</v>
      </c>
      <c r="AC15" s="0" t="n">
        <f aca="false">$U$377*M$2/12</f>
        <v>19.4954003316202</v>
      </c>
      <c r="AD15" s="0" t="n">
        <f aca="false">(N15+O15)-$U$377*M15</f>
        <v>9.44590335904711</v>
      </c>
      <c r="AE15" s="0" t="n">
        <f aca="false">$AD15/($AC15*12+$AD15)</f>
        <v>0.0388096302539212</v>
      </c>
      <c r="AF15" s="1" t="n">
        <f aca="false">(AC15*12+AD15)/(AC15*12/S15+AD15)</f>
        <v>6.62438915459714</v>
      </c>
      <c r="AG15" s="0" t="n">
        <f aca="false">(V15-AF15)/V15*100</f>
        <v>1.57938801224282</v>
      </c>
    </row>
    <row r="16" customFormat="false" ht="12.8" hidden="false" customHeight="false" outlineLevel="0" collapsed="false">
      <c r="B16" s="0" t="n">
        <v>2031</v>
      </c>
      <c r="C16" s="0" t="n">
        <v>11046371728</v>
      </c>
      <c r="D16" s="0" t="n">
        <v>3006800790</v>
      </c>
      <c r="E16" s="0" t="n">
        <v>2000049545</v>
      </c>
      <c r="F16" s="0" t="n">
        <v>1013225815</v>
      </c>
      <c r="G16" s="0" t="n">
        <v>15701339721</v>
      </c>
      <c r="H16" s="0" t="n">
        <v>2815994262</v>
      </c>
      <c r="I16" s="0" t="n">
        <v>14322525024</v>
      </c>
      <c r="J16" s="0" t="n">
        <v>1768539428</v>
      </c>
      <c r="K16" s="0" t="n">
        <v>424921</v>
      </c>
      <c r="L16" s="0" t="n">
        <v>15</v>
      </c>
      <c r="M16" s="0" t="n">
        <f aca="false">K16/1000000</f>
        <v>0.424921</v>
      </c>
      <c r="N16" s="0" t="n">
        <f aca="false">(G16+I16)/1000000000</f>
        <v>30.023864745</v>
      </c>
      <c r="O16" s="0" t="n">
        <f aca="false">(H16+J16)/1000000000</f>
        <v>4.58453369</v>
      </c>
      <c r="P16" s="0" t="n">
        <f aca="false">N16/$M16</f>
        <v>70.6575216216662</v>
      </c>
      <c r="Q16" s="0" t="n">
        <f aca="false">O16/$M16</f>
        <v>10.7891436055173</v>
      </c>
      <c r="R16" s="0" t="n">
        <f aca="false">P16+Q16</f>
        <v>81.4466652271834</v>
      </c>
      <c r="S16" s="0" t="n">
        <f aca="false">M$2/M16</f>
        <v>9.17668931401366</v>
      </c>
      <c r="T16" s="0" t="n">
        <f aca="false">N$2/N16</f>
        <v>6.84554268987732</v>
      </c>
      <c r="U16" s="0" t="n">
        <f aca="false">O$2/O16</f>
        <v>9.11037703465977</v>
      </c>
      <c r="V16" s="0" t="n">
        <f aca="false">(N$2+O$2)/(N16+O16)</f>
        <v>7.14556262219015</v>
      </c>
      <c r="W16" s="0" t="n">
        <f aca="false">S16/L16</f>
        <v>0.611779287600911</v>
      </c>
      <c r="X16" s="0" t="n">
        <f aca="false">$T$377*M$2/12</f>
        <v>16.0422443866325</v>
      </c>
      <c r="Y16" s="0" t="n">
        <f aca="false">N16-$T$377*M16</f>
        <v>9.04604517933006</v>
      </c>
      <c r="Z16" s="0" t="n">
        <f aca="false">$Y16/($X16*12+$Y16)</f>
        <v>0.0448817242852013</v>
      </c>
      <c r="AA16" s="1" t="n">
        <f aca="false">(X16*12+Y16)/(X16*12/S16+Y16)</f>
        <v>6.7130923860322</v>
      </c>
      <c r="AB16" s="0" t="n">
        <f aca="false">(T16-AA16)/T16*100</f>
        <v>1.93484008274421</v>
      </c>
      <c r="AC16" s="0" t="n">
        <f aca="false">$U$377*M$2/12</f>
        <v>19.4954003316202</v>
      </c>
      <c r="AD16" s="0" t="n">
        <f aca="false">(N16+O16)-$U$377*M16</f>
        <v>9.11502103339325</v>
      </c>
      <c r="AE16" s="0" t="n">
        <f aca="false">$AD16/($AC16*12+$AD16)</f>
        <v>0.037501142086776</v>
      </c>
      <c r="AF16" s="1" t="n">
        <f aca="false">(AC16*12+AD16)/(AC16*12/S16+AD16)</f>
        <v>7.02314571040725</v>
      </c>
      <c r="AG16" s="0" t="n">
        <f aca="false">(V16-AF16)/V16*100</f>
        <v>1.71318786574951</v>
      </c>
    </row>
    <row r="17" customFormat="false" ht="12.8" hidden="false" customHeight="false" outlineLevel="0" collapsed="false">
      <c r="B17" s="0" t="n">
        <v>1536</v>
      </c>
      <c r="C17" s="0" t="n">
        <v>11047607799</v>
      </c>
      <c r="D17" s="0" t="n">
        <v>3006970493</v>
      </c>
      <c r="E17" s="0" t="n">
        <v>2000048378</v>
      </c>
      <c r="F17" s="0" t="n">
        <v>1013579442</v>
      </c>
      <c r="G17" s="0" t="n">
        <v>15101333618</v>
      </c>
      <c r="H17" s="0" t="n">
        <v>2628372192</v>
      </c>
      <c r="I17" s="0" t="n">
        <v>13401580810</v>
      </c>
      <c r="J17" s="0" t="n">
        <v>1652084350</v>
      </c>
      <c r="K17" s="0" t="n">
        <v>398722</v>
      </c>
      <c r="L17" s="0" t="n">
        <v>16</v>
      </c>
      <c r="M17" s="0" t="n">
        <f aca="false">K17/1000000</f>
        <v>0.398722</v>
      </c>
      <c r="N17" s="0" t="n">
        <f aca="false">(G17+I17)/1000000000</f>
        <v>28.502914428</v>
      </c>
      <c r="O17" s="0" t="n">
        <f aca="false">(H17+J17)/1000000000</f>
        <v>4.280456542</v>
      </c>
      <c r="P17" s="0" t="n">
        <f aca="false">N17/$M17</f>
        <v>71.4856828266311</v>
      </c>
      <c r="Q17" s="0" t="n">
        <f aca="false">O17/$M17</f>
        <v>10.7354410892802</v>
      </c>
      <c r="R17" s="0" t="n">
        <f aca="false">P17+Q17</f>
        <v>82.2211239159113</v>
      </c>
      <c r="S17" s="0" t="n">
        <f aca="false">M$2/M17</f>
        <v>9.77966603297536</v>
      </c>
      <c r="T17" s="0" t="n">
        <f aca="false">N$2/N17</f>
        <v>7.21082920647219</v>
      </c>
      <c r="U17" s="0" t="n">
        <f aca="false">O$2/O17</f>
        <v>9.75756441729575</v>
      </c>
      <c r="V17" s="0" t="n">
        <f aca="false">(N$2+O$2)/(N17+O17)</f>
        <v>7.54335112448627</v>
      </c>
      <c r="W17" s="0" t="n">
        <f aca="false">S17/L17</f>
        <v>0.61122912706096</v>
      </c>
      <c r="X17" s="0" t="n">
        <f aca="false">$T$377*M$2/12</f>
        <v>16.0422443866325</v>
      </c>
      <c r="Y17" s="0" t="n">
        <f aca="false">N17-$T$377*M17</f>
        <v>8.81850680196351</v>
      </c>
      <c r="Z17" s="0" t="n">
        <f aca="false">$Y17/($X17*12+$Y17)</f>
        <v>0.0438022478750064</v>
      </c>
      <c r="AA17" s="1" t="n">
        <f aca="false">(X17*12+Y17)/(X17*12/S17+Y17)</f>
        <v>7.06332820631775</v>
      </c>
      <c r="AB17" s="0" t="n">
        <f aca="false">(T17-AA17)/T17*100</f>
        <v>2.04554838189826</v>
      </c>
      <c r="AC17" s="0" t="n">
        <f aca="false">$U$377*M$2/12</f>
        <v>19.4954003316202</v>
      </c>
      <c r="AD17" s="0" t="n">
        <f aca="false">(N17+O17)-$U$377*M17</f>
        <v>8.86181749459293</v>
      </c>
      <c r="AE17" s="0" t="n">
        <f aca="false">$AD17/($AC17*12+$AD17)</f>
        <v>0.0364974292743519</v>
      </c>
      <c r="AF17" s="1" t="n">
        <f aca="false">(AC17*12+AD17)/(AC17*12/S17+AD17)</f>
        <v>7.40639581256689</v>
      </c>
      <c r="AG17" s="0" t="n">
        <f aca="false">(V17-AF17)/V17*100</f>
        <v>1.81557652108767</v>
      </c>
    </row>
    <row r="18" customFormat="false" ht="12.8" hidden="false" customHeight="false" outlineLevel="0" collapsed="false">
      <c r="B18" s="0" t="n">
        <v>1820</v>
      </c>
      <c r="C18" s="0" t="n">
        <v>11048037086</v>
      </c>
      <c r="D18" s="0" t="n">
        <v>3007028444</v>
      </c>
      <c r="E18" s="0" t="n">
        <v>2000050497</v>
      </c>
      <c r="F18" s="0" t="n">
        <v>1013701451</v>
      </c>
      <c r="G18" s="0" t="n">
        <v>14580154418</v>
      </c>
      <c r="H18" s="0" t="n">
        <v>2482101440</v>
      </c>
      <c r="I18" s="0" t="n">
        <v>12722808837</v>
      </c>
      <c r="J18" s="0" t="n">
        <v>1563110351</v>
      </c>
      <c r="K18" s="0" t="n">
        <v>375189</v>
      </c>
      <c r="L18" s="0" t="n">
        <v>17</v>
      </c>
      <c r="M18" s="0" t="n">
        <f aca="false">K18/1000000</f>
        <v>0.375189</v>
      </c>
      <c r="N18" s="0" t="n">
        <f aca="false">(G18+I18)/1000000000</f>
        <v>27.302963255</v>
      </c>
      <c r="O18" s="0" t="n">
        <f aca="false">(H18+J18)/1000000000</f>
        <v>4.045211791</v>
      </c>
      <c r="P18" s="0" t="n">
        <f aca="false">N18/$M18</f>
        <v>72.7712253157742</v>
      </c>
      <c r="Q18" s="0" t="n">
        <f aca="false">O18/$M18</f>
        <v>10.7817974167686</v>
      </c>
      <c r="R18" s="0" t="n">
        <f aca="false">P18+Q18</f>
        <v>83.5530227325428</v>
      </c>
      <c r="S18" s="0" t="n">
        <f aca="false">M$2/M18</f>
        <v>10.3930765560824</v>
      </c>
      <c r="T18" s="0" t="n">
        <f aca="false">N$2/N18</f>
        <v>7.52774143624726</v>
      </c>
      <c r="U18" s="0" t="n">
        <f aca="false">O$2/O18</f>
        <v>10.3250046232252</v>
      </c>
      <c r="V18" s="0" t="n">
        <f aca="false">(N$2+O$2)/(N18+O18)</f>
        <v>7.88870414013318</v>
      </c>
      <c r="W18" s="0" t="n">
        <f aca="false">S18/L18</f>
        <v>0.611357444475435</v>
      </c>
      <c r="X18" s="0" t="n">
        <f aca="false">$T$377*M$2/12</f>
        <v>16.0422443866325</v>
      </c>
      <c r="Y18" s="0" t="n">
        <f aca="false">N18-$T$377*M18</f>
        <v>8.78035047515589</v>
      </c>
      <c r="Z18" s="0" t="n">
        <f aca="false">$Y18/($X18*12+$Y18)</f>
        <v>0.0436209895592388</v>
      </c>
      <c r="AA18" s="1" t="n">
        <f aca="false">(X18*12+Y18)/(X18*12/S18+Y18)</f>
        <v>7.37236032714816</v>
      </c>
      <c r="AB18" s="0" t="n">
        <f aca="false">(T18-AA18)/T18*100</f>
        <v>2.06411325913666</v>
      </c>
      <c r="AC18" s="0" t="n">
        <f aca="false">$U$377*M$2/12</f>
        <v>19.4954003316202</v>
      </c>
      <c r="AD18" s="0" t="n">
        <f aca="false">(N18+O18)-$U$377*M18</f>
        <v>8.83849730841717</v>
      </c>
      <c r="AE18" s="0" t="n">
        <f aca="false">$AD18/($AC18*12+$AD18)</f>
        <v>0.0364048814788035</v>
      </c>
      <c r="AF18" s="1" t="n">
        <f aca="false">(AC18*12+AD18)/(AC18*12/S18+AD18)</f>
        <v>7.7447347710545</v>
      </c>
      <c r="AG18" s="0" t="n">
        <f aca="false">(V18-AF18)/V18*100</f>
        <v>1.82500657295853</v>
      </c>
    </row>
    <row r="19" customFormat="false" ht="12.8" hidden="false" customHeight="false" outlineLevel="0" collapsed="false">
      <c r="B19" s="0" t="n">
        <v>1140</v>
      </c>
      <c r="C19" s="0" t="n">
        <v>11048190267</v>
      </c>
      <c r="D19" s="0" t="n">
        <v>3007043039</v>
      </c>
      <c r="E19" s="0" t="n">
        <v>2000050207</v>
      </c>
      <c r="F19" s="0" t="n">
        <v>1013745477</v>
      </c>
      <c r="G19" s="0" t="n">
        <v>14253311157</v>
      </c>
      <c r="H19" s="0" t="n">
        <v>2361465454</v>
      </c>
      <c r="I19" s="0" t="n">
        <v>11924453735</v>
      </c>
      <c r="J19" s="0" t="n">
        <v>1479690551</v>
      </c>
      <c r="K19" s="0" t="n">
        <v>354786</v>
      </c>
      <c r="L19" s="0" t="n">
        <v>18</v>
      </c>
      <c r="M19" s="0" t="n">
        <f aca="false">K19/1000000</f>
        <v>0.354786</v>
      </c>
      <c r="N19" s="0" t="n">
        <f aca="false">(G19+I19)/1000000000</f>
        <v>26.177764892</v>
      </c>
      <c r="O19" s="0" t="n">
        <f aca="false">(H19+J19)/1000000000</f>
        <v>3.841156005</v>
      </c>
      <c r="P19" s="0" t="n">
        <f aca="false">N19/$M19</f>
        <v>73.7846614353441</v>
      </c>
      <c r="Q19" s="0" t="n">
        <f aca="false">O19/$M19</f>
        <v>10.8266842688268</v>
      </c>
      <c r="R19" s="0" t="n">
        <f aca="false">P19+Q19</f>
        <v>84.611345704171</v>
      </c>
      <c r="S19" s="0" t="n">
        <f aca="false">M$2/M19</f>
        <v>10.9907606275332</v>
      </c>
      <c r="T19" s="0" t="n">
        <f aca="false">N$2/N19</f>
        <v>7.851306201081</v>
      </c>
      <c r="U19" s="0" t="n">
        <f aca="false">O$2/O19</f>
        <v>10.8735053691213</v>
      </c>
      <c r="V19" s="0" t="n">
        <f aca="false">(N$2+O$2)/(N19+O19)</f>
        <v>8.23802025127806</v>
      </c>
      <c r="W19" s="0" t="n">
        <f aca="false">S19/L19</f>
        <v>0.610597812640734</v>
      </c>
      <c r="X19" s="0" t="n">
        <f aca="false">$T$377*M$2/12</f>
        <v>16.0422443866325</v>
      </c>
      <c r="Y19" s="0" t="n">
        <f aca="false">N19-$T$377*M19</f>
        <v>8.66242276387318</v>
      </c>
      <c r="Z19" s="0" t="n">
        <f aca="false">$Y19/($X19*12+$Y19)</f>
        <v>0.0430603495572172</v>
      </c>
      <c r="AA19" s="1" t="n">
        <f aca="false">(X19*12+Y19)/(X19*12/S19+Y19)</f>
        <v>7.68474146793721</v>
      </c>
      <c r="AB19" s="0" t="n">
        <f aca="false">(T19-AA19)/T19*100</f>
        <v>2.12149072877646</v>
      </c>
      <c r="AC19" s="0" t="n">
        <f aca="false">$U$377*M$2/12</f>
        <v>19.4954003316202</v>
      </c>
      <c r="AD19" s="0" t="n">
        <f aca="false">(N19+O19)-$U$377*M19</f>
        <v>8.73333276460256</v>
      </c>
      <c r="AE19" s="0" t="n">
        <f aca="false">$AD19/($AC19*12+$AD19)</f>
        <v>0.0359873076403817</v>
      </c>
      <c r="AF19" s="1" t="n">
        <f aca="false">(AC19*12+AD19)/(AC19*12/S19+AD19)</f>
        <v>8.08417256492045</v>
      </c>
      <c r="AG19" s="0" t="n">
        <f aca="false">(V19-AF19)/V19*100</f>
        <v>1.8675322670363</v>
      </c>
    </row>
    <row r="20" customFormat="false" ht="12.8" hidden="false" customHeight="false" outlineLevel="0" collapsed="false">
      <c r="B20" s="0" t="n">
        <v>1463</v>
      </c>
      <c r="C20" s="0" t="n">
        <v>11048918368</v>
      </c>
      <c r="D20" s="0" t="n">
        <v>3007146544</v>
      </c>
      <c r="E20" s="0" t="n">
        <v>2000050909</v>
      </c>
      <c r="F20" s="0" t="n">
        <v>1013953262</v>
      </c>
      <c r="G20" s="0" t="n">
        <v>13494750976</v>
      </c>
      <c r="H20" s="0" t="n">
        <v>2235214233</v>
      </c>
      <c r="I20" s="0" t="n">
        <v>11608078002</v>
      </c>
      <c r="J20" s="0" t="n">
        <v>1398498535</v>
      </c>
      <c r="K20" s="0" t="n">
        <v>336497</v>
      </c>
      <c r="L20" s="0" t="n">
        <v>19</v>
      </c>
      <c r="M20" s="0" t="n">
        <f aca="false">K20/1000000</f>
        <v>0.336497</v>
      </c>
      <c r="N20" s="0" t="n">
        <f aca="false">(G20+I20)/1000000000</f>
        <v>25.102828978</v>
      </c>
      <c r="O20" s="0" t="n">
        <f aca="false">(H20+J20)/1000000000</f>
        <v>3.633712768</v>
      </c>
      <c r="P20" s="0" t="n">
        <f aca="false">N20/$M20</f>
        <v>74.6004540248502</v>
      </c>
      <c r="Q20" s="0" t="n">
        <f aca="false">O20/$M20</f>
        <v>10.7986483326746</v>
      </c>
      <c r="R20" s="0" t="n">
        <f aca="false">P20+Q20</f>
        <v>85.3991023575247</v>
      </c>
      <c r="S20" s="0" t="n">
        <f aca="false">M$2/M20</f>
        <v>11.588121142239</v>
      </c>
      <c r="T20" s="0" t="n">
        <f aca="false">N$2/N20</f>
        <v>8.18750938418635</v>
      </c>
      <c r="U20" s="0" t="n">
        <f aca="false">O$2/O20</f>
        <v>11.4942575571235</v>
      </c>
      <c r="V20" s="0" t="n">
        <f aca="false">(N$2+O$2)/(N20+O20)</f>
        <v>8.60564505140646</v>
      </c>
      <c r="W20" s="0" t="n">
        <f aca="false">S20/L20</f>
        <v>0.609901112749421</v>
      </c>
      <c r="X20" s="0" t="n">
        <f aca="false">$T$377*M$2/12</f>
        <v>16.0422443866325</v>
      </c>
      <c r="Y20" s="0" t="n">
        <f aca="false">N20-$T$377*M20</f>
        <v>8.49039195937951</v>
      </c>
      <c r="Z20" s="0" t="n">
        <f aca="false">$Y20/($X20*12+$Y20)</f>
        <v>0.0422413182678902</v>
      </c>
      <c r="AA20" s="1" t="n">
        <f aca="false">(X20*12+Y20)/(X20*12/S20+Y20)</f>
        <v>8.00695908716594</v>
      </c>
      <c r="AB20" s="0" t="n">
        <f aca="false">(T20-AA20)/T20*100</f>
        <v>2.20519193992166</v>
      </c>
      <c r="AC20" s="0" t="n">
        <f aca="false">$U$377*M$2/12</f>
        <v>19.4954003316202</v>
      </c>
      <c r="AD20" s="0" t="n">
        <f aca="false">(N20+O20)-$U$377*M20</f>
        <v>8.54821258479482</v>
      </c>
      <c r="AE20" s="0" t="n">
        <f aca="false">$AD20/($AC20*12+$AD20)</f>
        <v>0.0352513763320289</v>
      </c>
      <c r="AF20" s="1" t="n">
        <f aca="false">(AC20*12+AD20)/(AC20*12/S20+AD20)</f>
        <v>8.43848987493392</v>
      </c>
      <c r="AG20" s="0" t="n">
        <f aca="false">(V20-AF20)/V20*100</f>
        <v>1.94238985542659</v>
      </c>
    </row>
    <row r="21" customFormat="false" ht="12.8" hidden="false" customHeight="false" outlineLevel="0" collapsed="false">
      <c r="B21" s="0" t="n">
        <v>2072</v>
      </c>
      <c r="C21" s="0" t="n">
        <v>11049200011</v>
      </c>
      <c r="D21" s="0" t="n">
        <v>3007185836</v>
      </c>
      <c r="E21" s="0" t="n">
        <v>2000051261</v>
      </c>
      <c r="F21" s="0" t="n">
        <v>1014033367</v>
      </c>
      <c r="G21" s="0" t="n">
        <v>12843200683</v>
      </c>
      <c r="H21" s="0" t="n">
        <v>2121261596</v>
      </c>
      <c r="I21" s="0" t="n">
        <v>11239486694</v>
      </c>
      <c r="J21" s="0" t="n">
        <v>1327346801</v>
      </c>
      <c r="K21" s="0" t="n">
        <v>319918</v>
      </c>
      <c r="L21" s="0" t="n">
        <v>20</v>
      </c>
      <c r="M21" s="0" t="n">
        <f aca="false">K21/1000000</f>
        <v>0.319918</v>
      </c>
      <c r="N21" s="0" t="n">
        <f aca="false">(G21+I21)/1000000000</f>
        <v>24.082687377</v>
      </c>
      <c r="O21" s="0" t="n">
        <f aca="false">(H21+J21)/1000000000</f>
        <v>3.448608397</v>
      </c>
      <c r="P21" s="0" t="n">
        <f aca="false">N21/$M21</f>
        <v>75.2776879606649</v>
      </c>
      <c r="Q21" s="0" t="n">
        <f aca="false">O21/$M21</f>
        <v>10.7796635294044</v>
      </c>
      <c r="R21" s="0" t="n">
        <f aca="false">P21+Q21</f>
        <v>86.0573514900693</v>
      </c>
      <c r="S21" s="0" t="n">
        <f aca="false">M$2/M21</f>
        <v>12.1886483411374</v>
      </c>
      <c r="T21" s="0" t="n">
        <f aca="false">N$2/N21</f>
        <v>8.53433192938798</v>
      </c>
      <c r="U21" s="0" t="n">
        <f aca="false">O$2/O21</f>
        <v>12.1112128823712</v>
      </c>
      <c r="V21" s="0" t="n">
        <f aca="false">(N$2+O$2)/(N21+O21)</f>
        <v>8.9823770120018</v>
      </c>
      <c r="W21" s="0" t="n">
        <f aca="false">S21/L21</f>
        <v>0.609432417056871</v>
      </c>
      <c r="X21" s="0" t="n">
        <f aca="false">$T$377*M$2/12</f>
        <v>16.0422443866325</v>
      </c>
      <c r="Y21" s="0" t="n">
        <f aca="false">N21-$T$377*M21</f>
        <v>8.28873490157516</v>
      </c>
      <c r="Z21" s="0" t="n">
        <f aca="false">$Y21/($X21*12+$Y21)</f>
        <v>0.0412794509118374</v>
      </c>
      <c r="AA21" s="1" t="n">
        <f aca="false">(X21*12+Y21)/(X21*12/S21+Y21)</f>
        <v>8.33776000152432</v>
      </c>
      <c r="AB21" s="0" t="n">
        <f aca="false">(T21-AA21)/T21*100</f>
        <v>2.30330773972787</v>
      </c>
      <c r="AC21" s="0" t="n">
        <f aca="false">$U$377*M$2/12</f>
        <v>19.4954003316202</v>
      </c>
      <c r="AD21" s="0" t="n">
        <f aca="false">(N21+O21)-$U$377*M21</f>
        <v>8.33763316008535</v>
      </c>
      <c r="AE21" s="0" t="n">
        <f aca="false">$AD21/($AC21*12+$AD21)</f>
        <v>0.0344128664814603</v>
      </c>
      <c r="AF21" s="1" t="n">
        <f aca="false">(AC21*12+AD21)/(AC21*12/S21+AD21)</f>
        <v>8.80025550298777</v>
      </c>
      <c r="AG21" s="0" t="n">
        <f aca="false">(V21-AF21)/V21*100</f>
        <v>2.02754247311923</v>
      </c>
    </row>
    <row r="22" customFormat="false" ht="12.8" hidden="false" customHeight="false" outlineLevel="0" collapsed="false">
      <c r="B22" s="0" t="n">
        <v>1411</v>
      </c>
      <c r="C22" s="0" t="n">
        <v>11048690660</v>
      </c>
      <c r="D22" s="0" t="n">
        <v>3007107888</v>
      </c>
      <c r="E22" s="0" t="n">
        <v>2000051784</v>
      </c>
      <c r="F22" s="0" t="n">
        <v>1013888096</v>
      </c>
      <c r="G22" s="0" t="n">
        <v>12211669921</v>
      </c>
      <c r="H22" s="0" t="n">
        <v>2020889282</v>
      </c>
      <c r="I22" s="0" t="n">
        <v>11137954711</v>
      </c>
      <c r="J22" s="0" t="n">
        <v>1267562866</v>
      </c>
      <c r="K22" s="0" t="n">
        <v>304810</v>
      </c>
      <c r="L22" s="0" t="n">
        <v>21</v>
      </c>
      <c r="M22" s="0" t="n">
        <f aca="false">K22/1000000</f>
        <v>0.30481</v>
      </c>
      <c r="N22" s="0" t="n">
        <f aca="false">(G22+I22)/1000000000</f>
        <v>23.349624632</v>
      </c>
      <c r="O22" s="0" t="n">
        <f aca="false">(H22+J22)/1000000000</f>
        <v>3.288452148</v>
      </c>
      <c r="P22" s="0" t="n">
        <f aca="false">N22/$M22</f>
        <v>76.6038667760244</v>
      </c>
      <c r="Q22" s="0" t="n">
        <f aca="false">O22/$M22</f>
        <v>10.7885310455694</v>
      </c>
      <c r="R22" s="0" t="n">
        <f aca="false">P22+Q22</f>
        <v>87.3923978215938</v>
      </c>
      <c r="S22" s="0" t="n">
        <f aca="false">M$2/M22</f>
        <v>12.7927823890292</v>
      </c>
      <c r="T22" s="0" t="n">
        <f aca="false">N$2/N22</f>
        <v>8.80226774803598</v>
      </c>
      <c r="U22" s="0" t="n">
        <f aca="false">O$2/O22</f>
        <v>12.7010607313846</v>
      </c>
      <c r="V22" s="0" t="n">
        <f aca="false">(N$2+O$2)/(N22+O22)</f>
        <v>9.28357104431321</v>
      </c>
      <c r="W22" s="0" t="n">
        <f aca="false">S22/L22</f>
        <v>0.609180113763297</v>
      </c>
      <c r="X22" s="0" t="n">
        <f aca="false">$T$377*M$2/12</f>
        <v>16.0422443866325</v>
      </c>
      <c r="Y22" s="0" t="n">
        <f aca="false">N22-$T$377*M22</f>
        <v>8.30153526524276</v>
      </c>
      <c r="Z22" s="0" t="n">
        <f aca="false">$Y22/($X22*12+$Y22)</f>
        <v>0.0413405637314907</v>
      </c>
      <c r="AA22" s="1" t="n">
        <f aca="false">(X22*12+Y22)/(X22*12/S22+Y22)</f>
        <v>8.60007263798282</v>
      </c>
      <c r="AB22" s="0" t="n">
        <f aca="false">(T22-AA22)/T22*100</f>
        <v>2.2970797508207</v>
      </c>
      <c r="AC22" s="0" t="n">
        <f aca="false">$U$377*M$2/12</f>
        <v>19.4954003316202</v>
      </c>
      <c r="AD22" s="0" t="n">
        <f aca="false">(N22+O22)-$U$377*M22</f>
        <v>8.35082723059258</v>
      </c>
      <c r="AE22" s="0" t="n">
        <f aca="false">$AD22/($AC22*12+$AD22)</f>
        <v>0.0344654469785039</v>
      </c>
      <c r="AF22" s="1" t="n">
        <f aca="false">(AC22*12+AD22)/(AC22*12/S22+AD22)</f>
        <v>9.09583800704229</v>
      </c>
      <c r="AG22" s="0" t="n">
        <f aca="false">(V22-AF22)/V22*100</f>
        <v>2.02220714824946</v>
      </c>
    </row>
    <row r="23" customFormat="false" ht="12.8" hidden="false" customHeight="false" outlineLevel="0" collapsed="false">
      <c r="B23" s="0" t="n">
        <v>1542</v>
      </c>
      <c r="C23" s="0" t="n">
        <v>11048573210</v>
      </c>
      <c r="D23" s="0" t="n">
        <v>3007087702</v>
      </c>
      <c r="E23" s="0" t="n">
        <v>2000052175</v>
      </c>
      <c r="F23" s="0" t="n">
        <v>1013854454</v>
      </c>
      <c r="G23" s="0" t="n">
        <v>11678771972</v>
      </c>
      <c r="H23" s="0" t="n">
        <v>1934173583</v>
      </c>
      <c r="I23" s="0" t="n">
        <v>10910736083</v>
      </c>
      <c r="J23" s="0" t="n">
        <v>1211288452</v>
      </c>
      <c r="K23" s="0" t="n">
        <v>291440</v>
      </c>
      <c r="L23" s="0" t="n">
        <v>22</v>
      </c>
      <c r="M23" s="0" t="n">
        <f aca="false">K23/1000000</f>
        <v>0.29144</v>
      </c>
      <c r="N23" s="0" t="n">
        <f aca="false">(G23+I23)/1000000000</f>
        <v>22.589508055</v>
      </c>
      <c r="O23" s="0" t="n">
        <f aca="false">(H23+J23)/1000000000</f>
        <v>3.145462035</v>
      </c>
      <c r="P23" s="0" t="n">
        <f aca="false">N23/$M23</f>
        <v>77.509978228795</v>
      </c>
      <c r="Q23" s="0" t="n">
        <f aca="false">O23/$M23</f>
        <v>10.7928288326928</v>
      </c>
      <c r="R23" s="0" t="n">
        <f aca="false">P23+Q23</f>
        <v>88.3028070614878</v>
      </c>
      <c r="S23" s="0" t="n">
        <f aca="false">M$2/M23</f>
        <v>13.3796596211913</v>
      </c>
      <c r="T23" s="0" t="n">
        <f aca="false">N$2/N23</f>
        <v>9.09845612071697</v>
      </c>
      <c r="U23" s="0" t="n">
        <f aca="false">O$2/O23</f>
        <v>13.2784404895861</v>
      </c>
      <c r="V23" s="0" t="n">
        <f aca="false">(N$2+O$2)/(N23+O23)</f>
        <v>9.60935557360891</v>
      </c>
      <c r="W23" s="0" t="n">
        <f aca="false">S23/L23</f>
        <v>0.608166346417788</v>
      </c>
      <c r="X23" s="0" t="n">
        <f aca="false">$T$377*M$2/12</f>
        <v>16.0422443866325</v>
      </c>
      <c r="Y23" s="0" t="n">
        <f aca="false">N23-$T$377*M23</f>
        <v>8.20147890553728</v>
      </c>
      <c r="Z23" s="0" t="n">
        <f aca="false">$Y23/($X23*12+$Y23)</f>
        <v>0.040862656639048</v>
      </c>
      <c r="AA23" s="1" t="n">
        <f aca="false">(X23*12+Y23)/(X23*12/S23+Y23)</f>
        <v>8.88502799868199</v>
      </c>
      <c r="AB23" s="0" t="n">
        <f aca="false">(T23-AA23)/T23*100</f>
        <v>2.34576195349237</v>
      </c>
      <c r="AC23" s="0" t="n">
        <f aca="false">$U$377*M$2/12</f>
        <v>19.4954003316202</v>
      </c>
      <c r="AD23" s="0" t="n">
        <f aca="false">(N23+O23)-$U$377*M23</f>
        <v>8.24986130525114</v>
      </c>
      <c r="AE23" s="0" t="n">
        <f aca="false">$AD23/($AC23*12+$AD23)</f>
        <v>0.034062935678429</v>
      </c>
      <c r="AF23" s="1" t="n">
        <f aca="false">(AC23*12+AD23)/(AC23*12/S23+AD23)</f>
        <v>9.41111120151658</v>
      </c>
      <c r="AG23" s="0" t="n">
        <f aca="false">(V23-AF23)/V23*100</f>
        <v>2.0630350346987</v>
      </c>
    </row>
    <row r="24" customFormat="false" ht="12.8" hidden="false" customHeight="false" outlineLevel="0" collapsed="false">
      <c r="B24" s="0" t="n">
        <v>2841</v>
      </c>
      <c r="C24" s="0" t="n">
        <v>11066518941</v>
      </c>
      <c r="D24" s="0" t="n">
        <v>3009678305</v>
      </c>
      <c r="E24" s="0" t="n">
        <v>2000054300</v>
      </c>
      <c r="F24" s="0" t="n">
        <v>1018981492</v>
      </c>
      <c r="G24" s="0" t="n">
        <v>13016326904</v>
      </c>
      <c r="H24" s="0" t="n">
        <v>2320678710</v>
      </c>
      <c r="I24" s="0" t="n">
        <v>12617111206</v>
      </c>
      <c r="J24" s="0" t="n">
        <v>1441009521</v>
      </c>
      <c r="K24" s="0" t="n">
        <v>349382</v>
      </c>
      <c r="L24" s="0" t="n">
        <v>23</v>
      </c>
      <c r="M24" s="0" t="n">
        <f aca="false">K24/1000000</f>
        <v>0.349382</v>
      </c>
      <c r="N24" s="0" t="n">
        <f aca="false">(G24+I24)/1000000000</f>
        <v>25.63343811</v>
      </c>
      <c r="O24" s="0" t="n">
        <f aca="false">(H24+J24)/1000000000</f>
        <v>3.761688231</v>
      </c>
      <c r="P24" s="0" t="n">
        <f aca="false">N24/$M24</f>
        <v>73.3679414222828</v>
      </c>
      <c r="Q24" s="0" t="n">
        <f aca="false">O24/$M24</f>
        <v>10.7666915610993</v>
      </c>
      <c r="R24" s="0" t="n">
        <f aca="false">P24+Q24</f>
        <v>84.1346329833821</v>
      </c>
      <c r="S24" s="0" t="n">
        <f aca="false">M$2/M24</f>
        <v>11.1607581386563</v>
      </c>
      <c r="T24" s="0" t="n">
        <f aca="false">N$2/N24</f>
        <v>8.01802890993463</v>
      </c>
      <c r="U24" s="0" t="n">
        <f aca="false">O$2/O24</f>
        <v>11.10321426954</v>
      </c>
      <c r="V24" s="0" t="n">
        <f aca="false">(N$2+O$2)/(N24+O24)</f>
        <v>8.41283944155306</v>
      </c>
      <c r="W24" s="0" t="n">
        <f aca="false">S24/L24</f>
        <v>0.48525035385462</v>
      </c>
      <c r="X24" s="0" t="n">
        <f aca="false">$T$377*M$2/12</f>
        <v>16.0422443866325</v>
      </c>
      <c r="Y24" s="0" t="n">
        <f aca="false">N24-$T$377*M24</f>
        <v>8.38488471891579</v>
      </c>
      <c r="Z24" s="0" t="n">
        <f aca="false">$Y24/($X24*12+$Y24)</f>
        <v>0.0417383088528308</v>
      </c>
      <c r="AA24" s="1" t="n">
        <f aca="false">(X24*12+Y24)/(X24*12/S24+Y24)</f>
        <v>7.83709998231314</v>
      </c>
      <c r="AB24" s="0" t="n">
        <f aca="false">(T24-AA24)/T24*100</f>
        <v>2.25652625668776</v>
      </c>
      <c r="AC24" s="0" t="n">
        <f aca="false">$U$377*M$2/12</f>
        <v>19.4954003316202</v>
      </c>
      <c r="AD24" s="0" t="n">
        <f aca="false">(N24+O24)-$U$377*M24</f>
        <v>8.43375426635985</v>
      </c>
      <c r="AE24" s="0" t="n">
        <f aca="false">$AD24/($AC24*12+$AD24)</f>
        <v>0.0347957935198499</v>
      </c>
      <c r="AF24" s="1" t="n">
        <f aca="false">(AC24*12+AD24)/(AC24*12/S24+AD24)</f>
        <v>8.24553551612857</v>
      </c>
      <c r="AG24" s="0" t="n">
        <f aca="false">(V24-AF24)/V24*100</f>
        <v>1.98867370032209</v>
      </c>
    </row>
    <row r="25" customFormat="false" ht="12.8" hidden="false" customHeight="false" outlineLevel="0" collapsed="false">
      <c r="B25" s="0" t="n">
        <v>1827</v>
      </c>
      <c r="C25" s="0" t="n">
        <v>11047848483</v>
      </c>
      <c r="D25" s="0" t="n">
        <v>3006979519</v>
      </c>
      <c r="E25" s="0" t="n">
        <v>2000053828</v>
      </c>
      <c r="F25" s="0" t="n">
        <v>1013647044</v>
      </c>
      <c r="G25" s="0" t="n">
        <v>10718063354</v>
      </c>
      <c r="H25" s="0" t="n">
        <v>1774414062</v>
      </c>
      <c r="I25" s="0" t="n">
        <v>10626281738</v>
      </c>
      <c r="J25" s="0" t="n">
        <v>1106658935</v>
      </c>
      <c r="K25" s="0" t="n">
        <v>267427</v>
      </c>
      <c r="L25" s="0" t="n">
        <v>24</v>
      </c>
      <c r="M25" s="0" t="n">
        <f aca="false">K25/1000000</f>
        <v>0.267427</v>
      </c>
      <c r="N25" s="0" t="n">
        <f aca="false">(G25+I25)/1000000000</f>
        <v>21.344345092</v>
      </c>
      <c r="O25" s="0" t="n">
        <f aca="false">(H25+J25)/1000000000</f>
        <v>2.881072997</v>
      </c>
      <c r="P25" s="0" t="n">
        <f aca="false">N25/$M25</f>
        <v>79.8137252109922</v>
      </c>
      <c r="Q25" s="0" t="n">
        <f aca="false">O25/$M25</f>
        <v>10.7733063490224</v>
      </c>
      <c r="R25" s="0" t="n">
        <f aca="false">P25+Q25</f>
        <v>90.5870315600145</v>
      </c>
      <c r="S25" s="0" t="n">
        <f aca="false">M$2/M25</f>
        <v>14.5810557647508</v>
      </c>
      <c r="T25" s="0" t="n">
        <f aca="false">N$2/N25</f>
        <v>9.6292318616997</v>
      </c>
      <c r="U25" s="0" t="n">
        <f aca="false">O$2/O25</f>
        <v>14.4969705687745</v>
      </c>
      <c r="V25" s="0" t="n">
        <f aca="false">(N$2+O$2)/(N25+O25)</f>
        <v>10.2081407785193</v>
      </c>
      <c r="W25" s="0" t="n">
        <f aca="false">S25/L25</f>
        <v>0.607543990197948</v>
      </c>
      <c r="X25" s="0" t="n">
        <f aca="false">$T$377*M$2/12</f>
        <v>16.0422443866325</v>
      </c>
      <c r="Y25" s="0" t="n">
        <f aca="false">N25-$T$377*M25</f>
        <v>8.14180778979932</v>
      </c>
      <c r="Z25" s="0" t="n">
        <f aca="false">$Y25/($X25*12+$Y25)</f>
        <v>0.0405774178914645</v>
      </c>
      <c r="AA25" s="1" t="n">
        <f aca="false">(X25*12+Y25)/(X25*12/S25+Y25)</f>
        <v>9.40055736376722</v>
      </c>
      <c r="AB25" s="0" t="n">
        <f aca="false">(T25-AA25)/T25*100</f>
        <v>2.37479480416324</v>
      </c>
      <c r="AC25" s="0" t="n">
        <f aca="false">$U$377*M$2/12</f>
        <v>19.4954003316202</v>
      </c>
      <c r="AD25" s="0" t="n">
        <f aca="false">(N25+O25)-$U$377*M25</f>
        <v>8.1809829154513</v>
      </c>
      <c r="AE25" s="0" t="n">
        <f aca="false">$AD25/($AC25*12+$AD25)</f>
        <v>0.0337881521021247</v>
      </c>
      <c r="AF25" s="1" t="n">
        <f aca="false">(AC25*12+AD25)/(AC25*12/S25+AD25)</f>
        <v>9.99470002975243</v>
      </c>
      <c r="AG25" s="0" t="n">
        <f aca="false">(V25-AF25)/V25*100</f>
        <v>2.09088759057877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76</v>
      </c>
      <c r="E26" s="0" t="s">
        <v>77</v>
      </c>
      <c r="F26" s="0" t="s">
        <v>4</v>
      </c>
      <c r="G26" s="0" t="s">
        <v>5</v>
      </c>
      <c r="H26" s="0" t="s">
        <v>70</v>
      </c>
      <c r="I26" s="0" t="s">
        <v>78</v>
      </c>
      <c r="J26" s="0" t="s">
        <v>79</v>
      </c>
      <c r="K26" s="0" t="s">
        <v>7</v>
      </c>
      <c r="L26" s="0" t="s">
        <v>8</v>
      </c>
      <c r="M26" s="0" t="s">
        <v>9</v>
      </c>
      <c r="N26" s="0" t="s">
        <v>80</v>
      </c>
      <c r="O26" s="0" t="s">
        <v>81</v>
      </c>
      <c r="P26" s="0" t="s">
        <v>82</v>
      </c>
      <c r="Q26" s="0" t="s">
        <v>83</v>
      </c>
      <c r="R26" s="0" t="s">
        <v>84</v>
      </c>
      <c r="S26" s="0" t="s">
        <v>16</v>
      </c>
      <c r="T26" s="0" t="s">
        <v>85</v>
      </c>
      <c r="U26" s="0" t="s">
        <v>86</v>
      </c>
      <c r="V26" s="0" t="s">
        <v>87</v>
      </c>
      <c r="W26" s="0" t="s">
        <v>22</v>
      </c>
      <c r="X26" s="0" t="s">
        <v>88</v>
      </c>
      <c r="Y26" s="0" t="s">
        <v>89</v>
      </c>
      <c r="Z26" s="1" t="s">
        <v>20</v>
      </c>
      <c r="AA26" s="0" t="s">
        <v>90</v>
      </c>
      <c r="AB26" s="0" t="s">
        <v>25</v>
      </c>
      <c r="AC26" s="0" t="s">
        <v>91</v>
      </c>
      <c r="AD26" s="0" t="s">
        <v>92</v>
      </c>
      <c r="AE26" s="1" t="s">
        <v>93</v>
      </c>
      <c r="AF26" s="0" t="s">
        <v>94</v>
      </c>
      <c r="AG26" s="0" t="s">
        <v>95</v>
      </c>
    </row>
    <row r="27" customFormat="false" ht="12.8" hidden="false" customHeight="false" outlineLevel="0" collapsed="false">
      <c r="A27" s="0" t="s">
        <v>47</v>
      </c>
      <c r="B27" s="0" t="n">
        <v>20600381</v>
      </c>
      <c r="C27" s="0" t="n">
        <v>9132643756</v>
      </c>
      <c r="D27" s="0" t="n">
        <v>3586561411</v>
      </c>
      <c r="E27" s="0" t="n">
        <v>174304560</v>
      </c>
      <c r="F27" s="0" t="n">
        <v>1346458793</v>
      </c>
      <c r="G27" s="0" t="n">
        <v>75543869018</v>
      </c>
      <c r="H27" s="0" t="n">
        <v>32827758789</v>
      </c>
      <c r="I27" s="0" t="n">
        <v>62982772827</v>
      </c>
      <c r="J27" s="0" t="n">
        <v>10468048095</v>
      </c>
      <c r="K27" s="0" t="n">
        <v>2482095</v>
      </c>
      <c r="L27" s="0" t="n">
        <v>1</v>
      </c>
      <c r="M27" s="0" t="n">
        <f aca="false">K27/1000000</f>
        <v>2.482095</v>
      </c>
      <c r="N27" s="0" t="n">
        <f aca="false">(G27+I27)/1000000000</f>
        <v>138.526641845</v>
      </c>
      <c r="O27" s="0" t="n">
        <f aca="false">(H27+J27)/1000000000</f>
        <v>43.295806884</v>
      </c>
      <c r="P27" s="0" t="n">
        <f aca="false">N27/$M27</f>
        <v>55.8103706123255</v>
      </c>
      <c r="Q27" s="0" t="n">
        <f aca="false">O27/$M27</f>
        <v>17.4432513195506</v>
      </c>
      <c r="R27" s="0" t="n">
        <f aca="false">P27+Q27</f>
        <v>73.2536219318761</v>
      </c>
      <c r="S27" s="0" t="n">
        <f aca="false">M$27/M27</f>
        <v>1</v>
      </c>
      <c r="T27" s="0" t="n">
        <f aca="false">N$27/N27</f>
        <v>1</v>
      </c>
      <c r="U27" s="0" t="n">
        <f aca="false">O$27/O27</f>
        <v>1</v>
      </c>
      <c r="V27" s="0" t="n">
        <f aca="false">(N$27+O$27)/(N27+O27)</f>
        <v>1</v>
      </c>
      <c r="W27" s="0" t="n">
        <f aca="false">S27/L27</f>
        <v>1</v>
      </c>
      <c r="X27" s="0" t="n">
        <f aca="false">$T$377*M$27/12</f>
        <v>10.2114944218752</v>
      </c>
      <c r="Y27" s="0" t="n">
        <f aca="false">N27-$T$377*M27</f>
        <v>15.9887087824977</v>
      </c>
      <c r="Z27" s="0" t="n">
        <f aca="false">$Y27/($X27*12+$Y27)</f>
        <v>0.115419738539448</v>
      </c>
      <c r="AA27" s="1" t="n">
        <f aca="false">(X27*12+Y27)/(X27*12/S27+Y27)</f>
        <v>1</v>
      </c>
      <c r="AB27" s="0" t="n">
        <f aca="false">(T27-AA27)/T27*100</f>
        <v>0</v>
      </c>
      <c r="AC27" s="0" t="n">
        <f aca="false">$U$377*M$27/12</f>
        <v>12.4095585967041</v>
      </c>
      <c r="AD27" s="0" t="n">
        <f aca="false">(N27+O27)-$U$377*M27</f>
        <v>32.9077455685511</v>
      </c>
      <c r="AE27" s="0" t="n">
        <f aca="false">$AD27/($AC27*12+$AD27)</f>
        <v>0.180988353190639</v>
      </c>
      <c r="AF27" s="1" t="n">
        <f aca="false">(AC27*12+AD27)/(AC27*12/S27+AD27)</f>
        <v>1</v>
      </c>
      <c r="AG27" s="0" t="n">
        <f aca="false">(V27-AF27)/V27*100</f>
        <v>0</v>
      </c>
    </row>
    <row r="28" customFormat="false" ht="12.8" hidden="false" customHeight="false" outlineLevel="0" collapsed="false">
      <c r="B28" s="0" t="n">
        <v>21234873</v>
      </c>
      <c r="C28" s="0" t="n">
        <v>9140845861</v>
      </c>
      <c r="D28" s="0" t="n">
        <v>3587984504</v>
      </c>
      <c r="E28" s="0" t="n">
        <v>174355962</v>
      </c>
      <c r="F28" s="0" t="n">
        <v>1348773389</v>
      </c>
      <c r="G28" s="0" t="n">
        <v>45464691162</v>
      </c>
      <c r="H28" s="0" t="n">
        <v>21122009277</v>
      </c>
      <c r="I28" s="0" t="n">
        <v>31733413696</v>
      </c>
      <c r="J28" s="0" t="n">
        <v>5412689208</v>
      </c>
      <c r="K28" s="0" t="n">
        <v>1278488</v>
      </c>
      <c r="L28" s="0" t="n">
        <v>2</v>
      </c>
      <c r="M28" s="0" t="n">
        <f aca="false">K28/1000000</f>
        <v>1.278488</v>
      </c>
      <c r="N28" s="0" t="n">
        <f aca="false">(G28+I28)/1000000000</f>
        <v>77.198104858</v>
      </c>
      <c r="O28" s="0" t="n">
        <f aca="false">(H28+J28)/1000000000</f>
        <v>26.534698485</v>
      </c>
      <c r="P28" s="0" t="n">
        <f aca="false">N28/$M28</f>
        <v>60.3823460666037</v>
      </c>
      <c r="Q28" s="0" t="n">
        <f aca="false">O28/$M28</f>
        <v>20.7547497395361</v>
      </c>
      <c r="R28" s="0" t="n">
        <f aca="false">P28+Q28</f>
        <v>81.1370958061398</v>
      </c>
      <c r="S28" s="0" t="n">
        <f aca="false">M$27/M28</f>
        <v>1.94143003297645</v>
      </c>
      <c r="T28" s="0" t="n">
        <f aca="false">N$27/N28</f>
        <v>1.79443060292489</v>
      </c>
      <c r="U28" s="0" t="n">
        <f aca="false">O$27/O28</f>
        <v>1.63166756571495</v>
      </c>
      <c r="V28" s="0" t="n">
        <f aca="false">(N$27+O$27)/(N28+O28)</f>
        <v>1.75279605746112</v>
      </c>
      <c r="W28" s="0" t="n">
        <f aca="false">S28/L28</f>
        <v>0.970715016488227</v>
      </c>
      <c r="X28" s="0" t="n">
        <f aca="false">$T$377*M$27/12</f>
        <v>10.2114944218752</v>
      </c>
      <c r="Y28" s="0" t="n">
        <f aca="false">N28-$T$377*M28</f>
        <v>14.0807475589391</v>
      </c>
      <c r="Z28" s="0" t="n">
        <f aca="false">$Y28/($X28*12+$Y28)</f>
        <v>0.103066048470748</v>
      </c>
      <c r="AA28" s="1" t="n">
        <f aca="false">(X28*12+Y28)/(X28*12/S28+Y28)</f>
        <v>1.769715472585</v>
      </c>
      <c r="AB28" s="0" t="n">
        <f aca="false">(T28-AA28)/T28*100</f>
        <v>1.37732438911887</v>
      </c>
      <c r="AC28" s="0" t="n">
        <f aca="false">$U$377*M$27/12</f>
        <v>12.4095585967041</v>
      </c>
      <c r="AD28" s="0" t="n">
        <f aca="false">(N28+O28)-$U$377*M28</f>
        <v>27.0291876416687</v>
      </c>
      <c r="AE28" s="0" t="n">
        <f aca="false">$AD28/($AC28*12+$AD28)</f>
        <v>0.153623905430557</v>
      </c>
      <c r="AF28" s="1" t="n">
        <f aca="false">(AC28*12+AD28)/(AC28*12/S28+AD28)</f>
        <v>1.69612586502985</v>
      </c>
      <c r="AG28" s="0" t="n">
        <f aca="false">(V28-AF28)/V28*100</f>
        <v>3.23313098463668</v>
      </c>
    </row>
    <row r="29" customFormat="false" ht="12.8" hidden="false" customHeight="false" outlineLevel="0" collapsed="false">
      <c r="B29" s="0" t="n">
        <v>21970658</v>
      </c>
      <c r="C29" s="0" t="n">
        <v>9156007450</v>
      </c>
      <c r="D29" s="0" t="n">
        <v>3590065410</v>
      </c>
      <c r="E29" s="0" t="n">
        <v>174395994</v>
      </c>
      <c r="F29" s="0" t="n">
        <v>1353081160</v>
      </c>
      <c r="G29" s="0" t="n">
        <v>35526412963</v>
      </c>
      <c r="H29" s="0" t="n">
        <v>16686416625</v>
      </c>
      <c r="I29" s="0" t="n">
        <v>22687484741</v>
      </c>
      <c r="J29" s="0" t="n">
        <v>3770095825</v>
      </c>
      <c r="K29" s="0" t="n">
        <v>891332</v>
      </c>
      <c r="L29" s="0" t="n">
        <v>3</v>
      </c>
      <c r="M29" s="0" t="n">
        <f aca="false">K29/1000000</f>
        <v>0.891332</v>
      </c>
      <c r="N29" s="0" t="n">
        <f aca="false">(G29+I29)/1000000000</f>
        <v>58.213897704</v>
      </c>
      <c r="O29" s="0" t="n">
        <f aca="false">(H29+J29)/1000000000</f>
        <v>20.45651245</v>
      </c>
      <c r="P29" s="0" t="n">
        <f aca="false">N29/$M29</f>
        <v>65.3111272836609</v>
      </c>
      <c r="Q29" s="0" t="n">
        <f aca="false">O29/$M29</f>
        <v>22.9504970650667</v>
      </c>
      <c r="R29" s="0" t="n">
        <f aca="false">P29+Q29</f>
        <v>88.2616243487275</v>
      </c>
      <c r="S29" s="0" t="n">
        <f aca="false">M$27/M29</f>
        <v>2.78470311847886</v>
      </c>
      <c r="T29" s="0" t="n">
        <f aca="false">N$27/N29</f>
        <v>2.37961461624449</v>
      </c>
      <c r="U29" s="0" t="n">
        <f aca="false">O$27/O29</f>
        <v>2.11648036241877</v>
      </c>
      <c r="V29" s="0" t="n">
        <f aca="false">(N$27+O$27)/(N29+O29)</f>
        <v>2.3111923323277</v>
      </c>
      <c r="W29" s="0" t="n">
        <f aca="false">S29/L29</f>
        <v>0.928234372826287</v>
      </c>
      <c r="X29" s="0" t="n">
        <f aca="false">$T$377*M$27/12</f>
        <v>10.2114944218752</v>
      </c>
      <c r="Y29" s="0" t="n">
        <f aca="false">N29-$T$377*M29</f>
        <v>14.2099490427013</v>
      </c>
      <c r="Z29" s="0" t="n">
        <f aca="false">$Y29/($X29*12+$Y29)</f>
        <v>0.103913485342092</v>
      </c>
      <c r="AA29" s="1" t="n">
        <f aca="false">(X29*12+Y29)/(X29*12/S29+Y29)</f>
        <v>2.34905903055186</v>
      </c>
      <c r="AB29" s="0" t="n">
        <f aca="false">(T29-AA29)/T29*100</f>
        <v>1.28405606034017</v>
      </c>
      <c r="AC29" s="0" t="n">
        <f aca="false">$U$377*M$27/12</f>
        <v>12.4095585967041</v>
      </c>
      <c r="AD29" s="0" t="n">
        <f aca="false">(N29+O29)-$U$377*M29</f>
        <v>25.194439170855</v>
      </c>
      <c r="AE29" s="0" t="n">
        <f aca="false">$AD29/($AC29*12+$AD29)</f>
        <v>0.14470486060355</v>
      </c>
      <c r="AF29" s="1" t="n">
        <f aca="false">(AC29*12+AD29)/(AC29*12/S29+AD29)</f>
        <v>2.21314649295052</v>
      </c>
      <c r="AG29" s="0" t="n">
        <f aca="false">(V29-AF29)/V29*100</f>
        <v>4.24221896229793</v>
      </c>
    </row>
    <row r="30" customFormat="false" ht="12.8" hidden="false" customHeight="false" outlineLevel="0" collapsed="false">
      <c r="B30" s="0" t="n">
        <v>23128323</v>
      </c>
      <c r="C30" s="0" t="n">
        <v>9162261140</v>
      </c>
      <c r="D30" s="0" t="n">
        <v>3591066680</v>
      </c>
      <c r="E30" s="0" t="n">
        <v>174502083</v>
      </c>
      <c r="F30" s="0" t="n">
        <v>1354802934</v>
      </c>
      <c r="G30" s="0" t="n">
        <v>31209930419</v>
      </c>
      <c r="H30" s="0" t="n">
        <v>14279479980</v>
      </c>
      <c r="I30" s="0" t="n">
        <v>18328887939</v>
      </c>
      <c r="J30" s="0" t="n">
        <v>3052886962</v>
      </c>
      <c r="K30" s="0" t="n">
        <v>718651</v>
      </c>
      <c r="L30" s="0" t="n">
        <v>4</v>
      </c>
      <c r="M30" s="0" t="n">
        <f aca="false">K30/1000000</f>
        <v>0.718651</v>
      </c>
      <c r="N30" s="0" t="n">
        <f aca="false">(G30+I30)/1000000000</f>
        <v>49.538818358</v>
      </c>
      <c r="O30" s="0" t="n">
        <f aca="false">(H30+J30)/1000000000</f>
        <v>17.332366942</v>
      </c>
      <c r="P30" s="0" t="n">
        <f aca="false">N30/$M30</f>
        <v>68.9330681485172</v>
      </c>
      <c r="Q30" s="0" t="n">
        <f aca="false">O30/$M30</f>
        <v>24.1179194657769</v>
      </c>
      <c r="R30" s="0" t="n">
        <f aca="false">P30+Q30</f>
        <v>93.050987614294</v>
      </c>
      <c r="S30" s="0" t="n">
        <f aca="false">M$27/M30</f>
        <v>3.4538252921098</v>
      </c>
      <c r="T30" s="0" t="n">
        <f aca="false">N$27/N30</f>
        <v>2.79632511304399</v>
      </c>
      <c r="U30" s="0" t="n">
        <f aca="false">O$27/O30</f>
        <v>2.49797428296334</v>
      </c>
      <c r="V30" s="0" t="n">
        <f aca="false">(N$27+O$27)/(N30+O30)</f>
        <v>2.71899545242546</v>
      </c>
      <c r="W30" s="0" t="n">
        <f aca="false">S30/L30</f>
        <v>0.86345632302745</v>
      </c>
      <c r="X30" s="0" t="n">
        <f aca="false">$T$377*M$27/12</f>
        <v>10.2114944218752</v>
      </c>
      <c r="Y30" s="0" t="n">
        <f aca="false">N30-$T$377*M30</f>
        <v>14.0599152002642</v>
      </c>
      <c r="Z30" s="0" t="n">
        <f aca="false">$Y30/($X30*12+$Y30)</f>
        <v>0.102929258250231</v>
      </c>
      <c r="AA30" s="1" t="n">
        <f aca="false">(X30*12+Y30)/(X30*12/S30+Y30)</f>
        <v>2.75739011931251</v>
      </c>
      <c r="AB30" s="0" t="n">
        <f aca="false">(T30-AA30)/T30*100</f>
        <v>1.39236291051631</v>
      </c>
      <c r="AC30" s="0" t="n">
        <f aca="false">$U$377*M$27/12</f>
        <v>12.4095585967041</v>
      </c>
      <c r="AD30" s="0" t="n">
        <f aca="false">(N30+O30)-$U$377*M30</f>
        <v>23.7553092594134</v>
      </c>
      <c r="AE30" s="0" t="n">
        <f aca="false">$AD30/($AC30*12+$AD30)</f>
        <v>0.137576345345075</v>
      </c>
      <c r="AF30" s="1" t="n">
        <f aca="false">(AC30*12+AD30)/(AC30*12/S30+AD30)</f>
        <v>2.58212878454634</v>
      </c>
      <c r="AG30" s="0" t="n">
        <f aca="false">(V30-AF30)/V30*100</f>
        <v>5.0337218385938</v>
      </c>
    </row>
    <row r="31" customFormat="false" ht="12.8" hidden="false" customHeight="false" outlineLevel="0" collapsed="false">
      <c r="B31" s="0" t="n">
        <v>25627738</v>
      </c>
      <c r="C31" s="0" t="n">
        <v>9183754427</v>
      </c>
      <c r="D31" s="0" t="n">
        <v>3594085197</v>
      </c>
      <c r="E31" s="0" t="n">
        <v>174469065</v>
      </c>
      <c r="F31" s="0" t="n">
        <v>1360964697</v>
      </c>
      <c r="G31" s="0" t="n">
        <v>29641281127</v>
      </c>
      <c r="H31" s="0" t="n">
        <v>13879348754</v>
      </c>
      <c r="I31" s="0" t="n">
        <v>16567001342</v>
      </c>
      <c r="J31" s="0" t="n">
        <v>2755981445</v>
      </c>
      <c r="K31" s="0" t="n">
        <v>649479</v>
      </c>
      <c r="L31" s="0" t="n">
        <v>5</v>
      </c>
      <c r="M31" s="0" t="n">
        <f aca="false">K31/1000000</f>
        <v>0.649479</v>
      </c>
      <c r="N31" s="0" t="n">
        <f aca="false">(G31+I31)/1000000000</f>
        <v>46.208282469</v>
      </c>
      <c r="O31" s="0" t="n">
        <f aca="false">(H31+J31)/1000000000</f>
        <v>16.635330199</v>
      </c>
      <c r="P31" s="0" t="n">
        <f aca="false">N31/$M31</f>
        <v>71.1466921470902</v>
      </c>
      <c r="Q31" s="0" t="n">
        <f aca="false">O31/$M31</f>
        <v>25.6133457725346</v>
      </c>
      <c r="R31" s="0" t="n">
        <f aca="false">P31+Q31</f>
        <v>96.7600379196248</v>
      </c>
      <c r="S31" s="0" t="n">
        <f aca="false">M$27/M31</f>
        <v>3.82167090852822</v>
      </c>
      <c r="T31" s="0" t="n">
        <f aca="false">N$27/N31</f>
        <v>2.99787471949286</v>
      </c>
      <c r="U31" s="0" t="n">
        <f aca="false">O$27/O31</f>
        <v>2.60264186920694</v>
      </c>
      <c r="V31" s="0" t="n">
        <f aca="false">(N$27+O$27)/(N31+O31)</f>
        <v>2.89325264748161</v>
      </c>
      <c r="W31" s="0" t="n">
        <f aca="false">S31/L31</f>
        <v>0.764334181705644</v>
      </c>
      <c r="X31" s="0" t="n">
        <f aca="false">$T$377*M$27/12</f>
        <v>10.2114944218752</v>
      </c>
      <c r="Y31" s="0" t="n">
        <f aca="false">N31-$T$377*M31</f>
        <v>14.1443146404113</v>
      </c>
      <c r="Z31" s="0" t="n">
        <f aca="false">$Y31/($X31*12+$Y31)</f>
        <v>0.103483187305748</v>
      </c>
      <c r="AA31" s="1" t="n">
        <f aca="false">(X31*12+Y31)/(X31*12/S31+Y31)</f>
        <v>2.95795992405929</v>
      </c>
      <c r="AB31" s="0" t="n">
        <f aca="false">(T31-AA31)/T31*100</f>
        <v>1.33143640639911</v>
      </c>
      <c r="AC31" s="0" t="n">
        <f aca="false">$U$377*M$27/12</f>
        <v>12.4095585967041</v>
      </c>
      <c r="AD31" s="0" t="n">
        <f aca="false">(N31+O31)-$U$377*M31</f>
        <v>23.8777501631623</v>
      </c>
      <c r="AE31" s="0" t="n">
        <f aca="false">$AD31/($AC31*12+$AD31)</f>
        <v>0.138187459601857</v>
      </c>
      <c r="AF31" s="1" t="n">
        <f aca="false">(AC31*12+AD31)/(AC31*12/S31+AD31)</f>
        <v>2.74956269997503</v>
      </c>
      <c r="AG31" s="0" t="n">
        <f aca="false">(V31-AF31)/V31*100</f>
        <v>4.9663809218892</v>
      </c>
    </row>
    <row r="32" customFormat="false" ht="12.8" hidden="false" customHeight="false" outlineLevel="0" collapsed="false">
      <c r="B32" s="0" t="n">
        <v>27470726</v>
      </c>
      <c r="C32" s="0" t="n">
        <v>9193905953</v>
      </c>
      <c r="D32" s="0" t="n">
        <v>3595554125</v>
      </c>
      <c r="E32" s="0" t="n">
        <v>174497183</v>
      </c>
      <c r="F32" s="0" t="n">
        <v>1363848409</v>
      </c>
      <c r="G32" s="0" t="n">
        <v>30267761230</v>
      </c>
      <c r="H32" s="0" t="n">
        <v>14027282714</v>
      </c>
      <c r="I32" s="0" t="n">
        <v>16095809936</v>
      </c>
      <c r="J32" s="0" t="n">
        <v>2669662475</v>
      </c>
      <c r="K32" s="0" t="n">
        <v>629852</v>
      </c>
      <c r="L32" s="0" t="n">
        <v>6</v>
      </c>
      <c r="M32" s="0" t="n">
        <f aca="false">K32/1000000</f>
        <v>0.629852</v>
      </c>
      <c r="N32" s="0" t="n">
        <f aca="false">(G32+I32)/1000000000</f>
        <v>46.363571166</v>
      </c>
      <c r="O32" s="0" t="n">
        <f aca="false">(H32+J32)/1000000000</f>
        <v>16.696945189</v>
      </c>
      <c r="P32" s="0" t="n">
        <f aca="false">N32/$M32</f>
        <v>73.6102626744061</v>
      </c>
      <c r="Q32" s="0" t="n">
        <f aca="false">O32/$M32</f>
        <v>26.5093151867423</v>
      </c>
      <c r="R32" s="0" t="n">
        <f aca="false">P32+Q32</f>
        <v>100.119577861148</v>
      </c>
      <c r="S32" s="0" t="n">
        <f aca="false">M$27/M32</f>
        <v>3.94075909896293</v>
      </c>
      <c r="T32" s="0" t="n">
        <f aca="false">N$27/N32</f>
        <v>2.98783373155229</v>
      </c>
      <c r="U32" s="0" t="n">
        <f aca="false">O$27/O32</f>
        <v>2.59303761220486</v>
      </c>
      <c r="V32" s="0" t="n">
        <f aca="false">(N$27+O$27)/(N32+O32)</f>
        <v>2.88330098195562</v>
      </c>
      <c r="W32" s="0" t="n">
        <f aca="false">S32/L32</f>
        <v>0.656793183160489</v>
      </c>
      <c r="X32" s="0" t="n">
        <f aca="false">$T$377*M$27/12</f>
        <v>10.2114944218752</v>
      </c>
      <c r="Y32" s="0" t="n">
        <f aca="false">N32-$T$377*M32</f>
        <v>15.2685638373993</v>
      </c>
      <c r="Z32" s="0" t="n">
        <f aca="false">$Y32/($X32*12+$Y32)</f>
        <v>0.110797126266767</v>
      </c>
      <c r="AA32" s="1" t="n">
        <f aca="false">(X32*12+Y32)/(X32*12/S32+Y32)</f>
        <v>2.97230117167851</v>
      </c>
      <c r="AB32" s="0" t="n">
        <f aca="false">(T32-AA32)/T32*100</f>
        <v>0.519860248907348</v>
      </c>
      <c r="AC32" s="0" t="n">
        <f aca="false">$U$377*M$27/12</f>
        <v>12.4095585967041</v>
      </c>
      <c r="AD32" s="0" t="n">
        <f aca="false">(N32+O32)-$U$377*M32</f>
        <v>25.2721868933899</v>
      </c>
      <c r="AE32" s="0" t="n">
        <f aca="false">$AD32/($AC32*12+$AD32)</f>
        <v>0.145086618663314</v>
      </c>
      <c r="AF32" s="1" t="n">
        <f aca="false">(AC32*12+AD32)/(AC32*12/S32+AD32)</f>
        <v>2.76221794749113</v>
      </c>
      <c r="AG32" s="0" t="n">
        <f aca="false">(V32-AF32)/V32*100</f>
        <v>4.19945871840154</v>
      </c>
    </row>
    <row r="33" customFormat="false" ht="12.8" hidden="false" customHeight="false" outlineLevel="0" collapsed="false">
      <c r="B33" s="0" t="n">
        <v>24319848</v>
      </c>
      <c r="C33" s="0" t="n">
        <v>9324273323</v>
      </c>
      <c r="D33" s="0" t="n">
        <v>3614230881</v>
      </c>
      <c r="E33" s="0" t="n">
        <v>174542457</v>
      </c>
      <c r="F33" s="0" t="n">
        <v>1401072564</v>
      </c>
      <c r="G33" s="0" t="n">
        <v>26442337036</v>
      </c>
      <c r="H33" s="0" t="n">
        <v>12139038085</v>
      </c>
      <c r="I33" s="0" t="n">
        <v>15488113403</v>
      </c>
      <c r="J33" s="0" t="n">
        <v>2330078125</v>
      </c>
      <c r="K33" s="0" t="n">
        <v>553102</v>
      </c>
      <c r="L33" s="0" t="n">
        <v>7</v>
      </c>
      <c r="M33" s="0" t="n">
        <f aca="false">K33/1000000</f>
        <v>0.553102</v>
      </c>
      <c r="N33" s="0" t="n">
        <f aca="false">(G33+I33)/1000000000</f>
        <v>41.930450439</v>
      </c>
      <c r="O33" s="0" t="n">
        <f aca="false">(H33+J33)/1000000000</f>
        <v>14.46911621</v>
      </c>
      <c r="P33" s="0" t="n">
        <f aca="false">N33/$M33</f>
        <v>75.8096163799805</v>
      </c>
      <c r="Q33" s="0" t="n">
        <f aca="false">O33/$M33</f>
        <v>26.1599419456086</v>
      </c>
      <c r="R33" s="0" t="n">
        <f aca="false">P33+Q33</f>
        <v>101.969558325589</v>
      </c>
      <c r="S33" s="0" t="n">
        <f aca="false">M$27/M33</f>
        <v>4.48758999244262</v>
      </c>
      <c r="T33" s="0" t="n">
        <f aca="false">N$27/N33</f>
        <v>3.30372415260664</v>
      </c>
      <c r="U33" s="0" t="n">
        <f aca="false">O$27/O33</f>
        <v>2.99229104636516</v>
      </c>
      <c r="V33" s="0" t="n">
        <f aca="false">(N$27+O$27)/(N33+O33)</f>
        <v>3.22382705279569</v>
      </c>
      <c r="W33" s="0" t="n">
        <f aca="false">S33/L33</f>
        <v>0.641084284634661</v>
      </c>
      <c r="X33" s="0" t="n">
        <f aca="false">$T$377*M$27/12</f>
        <v>10.2114944218752</v>
      </c>
      <c r="Y33" s="0" t="n">
        <f aca="false">N33-$T$377*M33</f>
        <v>14.6244948439337</v>
      </c>
      <c r="Z33" s="0" t="n">
        <f aca="false">$Y33/($X33*12+$Y33)</f>
        <v>0.106621726278494</v>
      </c>
      <c r="AA33" s="1" t="n">
        <f aca="false">(X33*12+Y33)/(X33*12/S33+Y33)</f>
        <v>3.27118899201855</v>
      </c>
      <c r="AB33" s="0" t="n">
        <f aca="false">(T33-AA33)/T33*100</f>
        <v>0.984802576886582</v>
      </c>
      <c r="AC33" s="0" t="n">
        <f aca="false">$U$377*M$27/12</f>
        <v>12.4095585967041</v>
      </c>
      <c r="AD33" s="0" t="n">
        <f aca="false">(N33+O33)-$U$377*M33</f>
        <v>23.2158971490612</v>
      </c>
      <c r="AE33" s="0" t="n">
        <f aca="false">$AD33/($AC33*12+$AD33)</f>
        <v>0.134873736031341</v>
      </c>
      <c r="AF33" s="1" t="n">
        <f aca="false">(AC33*12+AD33)/(AC33*12/S33+AD33)</f>
        <v>3.05198444840466</v>
      </c>
      <c r="AG33" s="0" t="n">
        <f aca="false">(V33-AF33)/V33*100</f>
        <v>5.33039153704021</v>
      </c>
    </row>
    <row r="34" customFormat="false" ht="12.8" hidden="false" customHeight="false" outlineLevel="0" collapsed="false">
      <c r="B34" s="0" t="n">
        <v>30027586</v>
      </c>
      <c r="C34" s="0" t="n">
        <v>9287415940</v>
      </c>
      <c r="D34" s="0" t="n">
        <v>3609064772</v>
      </c>
      <c r="E34" s="0" t="n">
        <v>174577898</v>
      </c>
      <c r="F34" s="0" t="n">
        <v>1390521805</v>
      </c>
      <c r="G34" s="0" t="n">
        <v>27237182617</v>
      </c>
      <c r="H34" s="0" t="n">
        <v>13128005981</v>
      </c>
      <c r="I34" s="0" t="n">
        <v>18044403076</v>
      </c>
      <c r="J34" s="0" t="n">
        <v>3190216064</v>
      </c>
      <c r="K34" s="0" t="n">
        <v>580269</v>
      </c>
      <c r="L34" s="0" t="n">
        <v>8</v>
      </c>
      <c r="M34" s="0" t="n">
        <f aca="false">K34/1000000</f>
        <v>0.580269</v>
      </c>
      <c r="N34" s="0" t="n">
        <f aca="false">(G34+I34)/1000000000</f>
        <v>45.281585693</v>
      </c>
      <c r="O34" s="0" t="n">
        <f aca="false">(H34+J34)/1000000000</f>
        <v>16.318222045</v>
      </c>
      <c r="P34" s="0" t="n">
        <f aca="false">N34/$M34</f>
        <v>78.0355071406537</v>
      </c>
      <c r="Q34" s="0" t="n">
        <f aca="false">O34/$M34</f>
        <v>28.121822887316</v>
      </c>
      <c r="R34" s="0" t="n">
        <f aca="false">P34+Q34</f>
        <v>106.15733002797</v>
      </c>
      <c r="S34" s="0" t="n">
        <f aca="false">M$27/M34</f>
        <v>4.27749026744493</v>
      </c>
      <c r="T34" s="0" t="n">
        <f aca="false">N$27/N34</f>
        <v>3.05922682973566</v>
      </c>
      <c r="U34" s="0" t="n">
        <f aca="false">O$27/O34</f>
        <v>2.65321839380572</v>
      </c>
      <c r="V34" s="0" t="n">
        <f aca="false">(N$27+O$27)/(N34+O34)</f>
        <v>2.95167234128941</v>
      </c>
      <c r="W34" s="0" t="n">
        <f aca="false">S34/L34</f>
        <v>0.534686283430616</v>
      </c>
      <c r="X34" s="0" t="n">
        <f aca="false">$T$377*M$27/12</f>
        <v>10.2114944218752</v>
      </c>
      <c r="Y34" s="0" t="n">
        <f aca="false">N34-$T$377*M34</f>
        <v>16.6344292061431</v>
      </c>
      <c r="Z34" s="0" t="n">
        <f aca="false">$Y34/($X34*12+$Y34)</f>
        <v>0.119523940924661</v>
      </c>
      <c r="AA34" s="1" t="n">
        <f aca="false">(X34*12+Y34)/(X34*12/S34+Y34)</f>
        <v>3.07348694041339</v>
      </c>
      <c r="AB34" s="0" t="n">
        <f aca="false">(T34-AA34)/T34*100</f>
        <v>-0.466134467020341</v>
      </c>
      <c r="AC34" s="0" t="n">
        <f aca="false">$U$377*M$27/12</f>
        <v>12.4095585967041</v>
      </c>
      <c r="AD34" s="0" t="n">
        <f aca="false">(N34+O34)-$U$377*M34</f>
        <v>26.7862386005534</v>
      </c>
      <c r="AE34" s="0" t="n">
        <f aca="false">$AD34/($AC34*12+$AD34)</f>
        <v>0.152453585803709</v>
      </c>
      <c r="AF34" s="1" t="n">
        <f aca="false">(AC34*12+AD34)/(AC34*12/S34+AD34)</f>
        <v>2.85229691800832</v>
      </c>
      <c r="AG34" s="0" t="n">
        <f aca="false">(V34-AF34)/V34*100</f>
        <v>3.36674982148194</v>
      </c>
    </row>
    <row r="35" customFormat="false" ht="12.8" hidden="false" customHeight="false" outlineLevel="0" collapsed="false">
      <c r="B35" s="0" t="n">
        <v>31670598</v>
      </c>
      <c r="C35" s="0" t="n">
        <v>9377066838</v>
      </c>
      <c r="D35" s="0" t="n">
        <v>3621914504</v>
      </c>
      <c r="E35" s="0" t="n">
        <v>174619833</v>
      </c>
      <c r="F35" s="0" t="n">
        <v>1416114211</v>
      </c>
      <c r="G35" s="0" t="n">
        <v>27133316040</v>
      </c>
      <c r="H35" s="0" t="n">
        <v>13029220581</v>
      </c>
      <c r="I35" s="0" t="n">
        <v>19897918701</v>
      </c>
      <c r="J35" s="0" t="n">
        <v>3213165283</v>
      </c>
      <c r="K35" s="0" t="n">
        <v>587620</v>
      </c>
      <c r="L35" s="0" t="n">
        <v>9</v>
      </c>
      <c r="M35" s="0" t="n">
        <f aca="false">K35/1000000</f>
        <v>0.58762</v>
      </c>
      <c r="N35" s="0" t="n">
        <f aca="false">(G35+I35)/1000000000</f>
        <v>47.031234741</v>
      </c>
      <c r="O35" s="0" t="n">
        <f aca="false">(H35+J35)/1000000000</f>
        <v>16.242385864</v>
      </c>
      <c r="P35" s="0" t="n">
        <f aca="false">N35/$M35</f>
        <v>80.0368175708791</v>
      </c>
      <c r="Q35" s="0" t="n">
        <f aca="false">O35/$M35</f>
        <v>27.6409684217692</v>
      </c>
      <c r="R35" s="0" t="n">
        <f aca="false">P35+Q35</f>
        <v>107.677785992648</v>
      </c>
      <c r="S35" s="0" t="n">
        <f aca="false">M$27/M35</f>
        <v>4.22397978285286</v>
      </c>
      <c r="T35" s="0" t="n">
        <f aca="false">N$27/N35</f>
        <v>2.94541792508454</v>
      </c>
      <c r="U35" s="0" t="n">
        <f aca="false">O$27/O35</f>
        <v>2.66560634912398</v>
      </c>
      <c r="V35" s="0" t="n">
        <f aca="false">(N$27+O$27)/(N35+O35)</f>
        <v>2.87359008367908</v>
      </c>
      <c r="W35" s="0" t="n">
        <f aca="false">S35/L35</f>
        <v>0.469331086983652</v>
      </c>
      <c r="X35" s="0" t="n">
        <f aca="false">$T$377*M$27/12</f>
        <v>10.2114944218752</v>
      </c>
      <c r="Y35" s="0" t="n">
        <f aca="false">N35-$T$377*M35</f>
        <v>18.0211685565117</v>
      </c>
      <c r="Z35" s="0" t="n">
        <f aca="false">$Y35/($X35*12+$Y35)</f>
        <v>0.128210612823623</v>
      </c>
      <c r="AA35" s="1" t="n">
        <f aca="false">(X35*12+Y35)/(X35*12/S35+Y35)</f>
        <v>2.98863303064591</v>
      </c>
      <c r="AB35" s="0" t="n">
        <f aca="false">(T35-AA35)/T35*100</f>
        <v>-1.46719775123699</v>
      </c>
      <c r="AC35" s="0" t="n">
        <f aca="false">$U$377*M$27/12</f>
        <v>12.4095585967041</v>
      </c>
      <c r="AD35" s="0" t="n">
        <f aca="false">(N35+O35)-$U$377*M35</f>
        <v>28.019024035915</v>
      </c>
      <c r="AE35" s="0" t="n">
        <f aca="false">$AD35/($AC35*12+$AD35)</f>
        <v>0.158358863965032</v>
      </c>
      <c r="AF35" s="1" t="n">
        <f aca="false">(AC35*12+AD35)/(AC35*12/S35+AD35)</f>
        <v>2.79632689744298</v>
      </c>
      <c r="AG35" s="0" t="n">
        <f aca="false">(V35-AF35)/V35*100</f>
        <v>2.68873374372081</v>
      </c>
    </row>
    <row r="36" customFormat="false" ht="12.8" hidden="false" customHeight="false" outlineLevel="0" collapsed="false">
      <c r="B36" s="0" t="n">
        <v>32044310</v>
      </c>
      <c r="C36" s="0" t="n">
        <v>9735317746</v>
      </c>
      <c r="D36" s="0" t="n">
        <v>3673160358</v>
      </c>
      <c r="E36" s="0" t="n">
        <v>174656384</v>
      </c>
      <c r="F36" s="0" t="n">
        <v>1518446651</v>
      </c>
      <c r="G36" s="0" t="n">
        <v>27756759643</v>
      </c>
      <c r="H36" s="0" t="n">
        <v>13634796142</v>
      </c>
      <c r="I36" s="0" t="n">
        <v>22155014038</v>
      </c>
      <c r="J36" s="0" t="n">
        <v>3339889526</v>
      </c>
      <c r="K36" s="0" t="n">
        <v>612824</v>
      </c>
      <c r="L36" s="0" t="n">
        <v>10</v>
      </c>
      <c r="M36" s="0" t="n">
        <f aca="false">K36/1000000</f>
        <v>0.612824</v>
      </c>
      <c r="N36" s="0" t="n">
        <f aca="false">(G36+I36)/1000000000</f>
        <v>49.911773681</v>
      </c>
      <c r="O36" s="0" t="n">
        <f aca="false">(H36+J36)/1000000000</f>
        <v>16.974685668</v>
      </c>
      <c r="P36" s="0" t="n">
        <f aca="false">N36/$M36</f>
        <v>81.4455270697623</v>
      </c>
      <c r="Q36" s="0" t="n">
        <f aca="false">O36/$M36</f>
        <v>27.6991202498597</v>
      </c>
      <c r="R36" s="0" t="n">
        <f aca="false">P36+Q36</f>
        <v>109.144647319622</v>
      </c>
      <c r="S36" s="0" t="n">
        <f aca="false">M$27/M36</f>
        <v>4.0502574964427</v>
      </c>
      <c r="T36" s="0" t="n">
        <f aca="false">N$27/N36</f>
        <v>2.77543015662722</v>
      </c>
      <c r="U36" s="0" t="n">
        <f aca="false">O$27/O36</f>
        <v>2.55061022812455</v>
      </c>
      <c r="V36" s="0" t="n">
        <f aca="false">(N$27+O$27)/(N36+O36)</f>
        <v>2.7183745484312</v>
      </c>
      <c r="W36" s="0" t="n">
        <f aca="false">S36/L36</f>
        <v>0.40502574964427</v>
      </c>
      <c r="X36" s="0" t="n">
        <f aca="false">$T$377*M$27/12</f>
        <v>10.2114944218752</v>
      </c>
      <c r="Y36" s="0" t="n">
        <f aca="false">N36-$T$377*M36</f>
        <v>19.6574174653455</v>
      </c>
      <c r="Z36" s="0" t="n">
        <f aca="false">$Y36/($X36*12+$Y36)</f>
        <v>0.138242336281563</v>
      </c>
      <c r="AA36" s="1" t="n">
        <f aca="false">(X36*12+Y36)/(X36*12/S36+Y36)</f>
        <v>2.84893402980743</v>
      </c>
      <c r="AB36" s="0" t="n">
        <f aca="false">(T36-AA36)/T36*100</f>
        <v>-2.64837769398382</v>
      </c>
      <c r="AC36" s="0" t="n">
        <f aca="false">$U$377*M$27/12</f>
        <v>12.4095585967041</v>
      </c>
      <c r="AD36" s="0" t="n">
        <f aca="false">(N36+O36)-$U$377*M36</f>
        <v>30.1197344454008</v>
      </c>
      <c r="AE36" s="0" t="n">
        <f aca="false">$AD36/($AC36*12+$AD36)</f>
        <v>0.168234306472984</v>
      </c>
      <c r="AF36" s="1" t="n">
        <f aca="false">(AC36*12+AD36)/(AC36*12/S36+AD36)</f>
        <v>2.67669180501369</v>
      </c>
      <c r="AG36" s="0" t="n">
        <f aca="false">(V36-AF36)/V36*100</f>
        <v>1.5333701325878</v>
      </c>
    </row>
    <row r="37" customFormat="false" ht="12.8" hidden="false" customHeight="false" outlineLevel="0" collapsed="false">
      <c r="B37" s="0" t="n">
        <v>32302422</v>
      </c>
      <c r="C37" s="0" t="n">
        <v>10008975021</v>
      </c>
      <c r="D37" s="0" t="n">
        <v>3712314397</v>
      </c>
      <c r="E37" s="0" t="n">
        <v>174692716</v>
      </c>
      <c r="F37" s="0" t="n">
        <v>1596613695</v>
      </c>
      <c r="G37" s="0" t="n">
        <v>28024169921</v>
      </c>
      <c r="H37" s="0" t="n">
        <v>13693252563</v>
      </c>
      <c r="I37" s="0" t="n">
        <v>24073593139</v>
      </c>
      <c r="J37" s="0" t="n">
        <v>3394561767</v>
      </c>
      <c r="K37" s="0" t="n">
        <v>627662</v>
      </c>
      <c r="L37" s="0" t="n">
        <v>11</v>
      </c>
      <c r="M37" s="0" t="n">
        <f aca="false">K37/1000000</f>
        <v>0.627662</v>
      </c>
      <c r="N37" s="0" t="n">
        <f aca="false">(G37+I37)/1000000000</f>
        <v>52.09776306</v>
      </c>
      <c r="O37" s="0" t="n">
        <f aca="false">(H37+J37)/1000000000</f>
        <v>17.08781433</v>
      </c>
      <c r="P37" s="0" t="n">
        <f aca="false">N37/$M37</f>
        <v>83.0028949657618</v>
      </c>
      <c r="Q37" s="0" t="n">
        <f aca="false">O37/$M37</f>
        <v>27.2245481325937</v>
      </c>
      <c r="R37" s="0" t="n">
        <f aca="false">P37+Q37</f>
        <v>110.227443098355</v>
      </c>
      <c r="S37" s="0" t="n">
        <f aca="false">M$27/M37</f>
        <v>3.95450895545692</v>
      </c>
      <c r="T37" s="0" t="n">
        <f aca="false">N$27/N37</f>
        <v>2.65897485244158</v>
      </c>
      <c r="U37" s="0" t="n">
        <f aca="false">O$27/O37</f>
        <v>2.53372409413346</v>
      </c>
      <c r="V37" s="0" t="n">
        <f aca="false">(N$27+O$27)/(N37+O37)</f>
        <v>2.62803976765366</v>
      </c>
      <c r="W37" s="0" t="n">
        <f aca="false">S37/L37</f>
        <v>0.359500814132447</v>
      </c>
      <c r="X37" s="0" t="n">
        <f aca="false">$T$377*M$27/12</f>
        <v>10.2114944218752</v>
      </c>
      <c r="Y37" s="0" t="n">
        <f aca="false">N37-$T$377*M37</f>
        <v>21.1108732987796</v>
      </c>
      <c r="Z37" s="0" t="n">
        <f aca="false">$Y37/($X37*12+$Y37)</f>
        <v>0.146961703570895</v>
      </c>
      <c r="AA37" s="1" t="n">
        <f aca="false">(X37*12+Y37)/(X37*12/S37+Y37)</f>
        <v>2.75729317198983</v>
      </c>
      <c r="AB37" s="0" t="n">
        <f aca="false">(T37-AA37)/T37*100</f>
        <v>-3.69760245975875</v>
      </c>
      <c r="AC37" s="0" t="n">
        <f aca="false">$U$377*M$27/12</f>
        <v>12.4095585967041</v>
      </c>
      <c r="AD37" s="0" t="n">
        <f aca="false">(N37+O37)-$U$377*M37</f>
        <v>31.5286382256676</v>
      </c>
      <c r="AE37" s="0" t="n">
        <f aca="false">$AD37/($AC37*12+$AD37)</f>
        <v>0.174728743014141</v>
      </c>
      <c r="AF37" s="1" t="n">
        <f aca="false">(AC37*12+AD37)/(AC37*12/S37+AD37)</f>
        <v>2.6081063162768</v>
      </c>
      <c r="AG37" s="0" t="n">
        <f aca="false">(V37-AF37)/V37*100</f>
        <v>0.758491238306361</v>
      </c>
    </row>
    <row r="38" customFormat="false" ht="12.8" hidden="false" customHeight="false" outlineLevel="0" collapsed="false">
      <c r="B38" s="0" t="n">
        <v>32211668</v>
      </c>
      <c r="C38" s="0" t="n">
        <v>10294958657</v>
      </c>
      <c r="D38" s="0" t="n">
        <v>3753228158</v>
      </c>
      <c r="E38" s="0" t="n">
        <v>174733847</v>
      </c>
      <c r="F38" s="0" t="n">
        <v>1678300174</v>
      </c>
      <c r="G38" s="0" t="n">
        <v>28521530151</v>
      </c>
      <c r="H38" s="0" t="n">
        <v>13891891479</v>
      </c>
      <c r="I38" s="0" t="n">
        <v>26064224243</v>
      </c>
      <c r="J38" s="0" t="n">
        <v>3532470703</v>
      </c>
      <c r="K38" s="0" t="n">
        <v>647383</v>
      </c>
      <c r="L38" s="0" t="n">
        <v>12</v>
      </c>
      <c r="M38" s="0" t="n">
        <f aca="false">K38/1000000</f>
        <v>0.647383</v>
      </c>
      <c r="N38" s="0" t="n">
        <f aca="false">(G38+I38)/1000000000</f>
        <v>54.585754394</v>
      </c>
      <c r="O38" s="0" t="n">
        <f aca="false">(H38+J38)/1000000000</f>
        <v>17.424362182</v>
      </c>
      <c r="P38" s="0" t="n">
        <f aca="false">N38/$M38</f>
        <v>84.3175591481395</v>
      </c>
      <c r="Q38" s="0" t="n">
        <f aca="false">O38/$M38</f>
        <v>26.9150752831013</v>
      </c>
      <c r="R38" s="0" t="n">
        <f aca="false">P38+Q38</f>
        <v>111.232634431241</v>
      </c>
      <c r="S38" s="0" t="n">
        <f aca="false">M$27/M38</f>
        <v>3.83404414388391</v>
      </c>
      <c r="T38" s="0" t="n">
        <f aca="false">N$27/N38</f>
        <v>2.53778011099956</v>
      </c>
      <c r="U38" s="0" t="n">
        <f aca="false">O$27/O38</f>
        <v>2.48478575179791</v>
      </c>
      <c r="V38" s="0" t="n">
        <f aca="false">(N$27+O$27)/(N38+O38)</f>
        <v>2.52495701124304</v>
      </c>
      <c r="W38" s="0" t="n">
        <f aca="false">S38/L38</f>
        <v>0.319503678656993</v>
      </c>
      <c r="X38" s="0" t="n">
        <f aca="false">$T$377*M$27/12</f>
        <v>10.2114944218752</v>
      </c>
      <c r="Y38" s="0" t="n">
        <f aca="false">N38-$T$377*M38</f>
        <v>22.6252634700821</v>
      </c>
      <c r="Z38" s="0" t="n">
        <f aca="false">$Y38/($X38*12+$Y38)</f>
        <v>0.155860879413767</v>
      </c>
      <c r="AA38" s="1" t="n">
        <f aca="false">(X38*12+Y38)/(X38*12/S38+Y38)</f>
        <v>2.65936045300018</v>
      </c>
      <c r="AB38" s="0" t="n">
        <f aca="false">(T38-AA38)/T38*100</f>
        <v>-4.79081467593084</v>
      </c>
      <c r="AC38" s="0" t="n">
        <f aca="false">$U$377*M$27/12</f>
        <v>12.4095585967041</v>
      </c>
      <c r="AD38" s="0" t="n">
        <f aca="false">(N38+O38)-$U$377*M38</f>
        <v>33.1700047849038</v>
      </c>
      <c r="AE38" s="0" t="n">
        <f aca="false">$AD38/($AC38*12+$AD38)</f>
        <v>0.182167987411984</v>
      </c>
      <c r="AF38" s="1" t="n">
        <f aca="false">(AC38*12+AD38)/(AC38*12/S38+AD38)</f>
        <v>2.52859898863209</v>
      </c>
      <c r="AG38" s="0" t="n">
        <f aca="false">(V38-AF38)/V38*100</f>
        <v>-0.144239183987439</v>
      </c>
    </row>
    <row r="39" customFormat="false" ht="12.8" hidden="false" customHeight="false" outlineLevel="0" collapsed="false">
      <c r="B39" s="0" t="n">
        <v>32035605</v>
      </c>
      <c r="C39" s="0" t="n">
        <v>10315316549</v>
      </c>
      <c r="D39" s="0" t="n">
        <v>3756203978</v>
      </c>
      <c r="E39" s="0" t="n">
        <v>174771883</v>
      </c>
      <c r="F39" s="0" t="n">
        <v>1684091035</v>
      </c>
      <c r="G39" s="0" t="n">
        <v>28571044921</v>
      </c>
      <c r="H39" s="0" t="n">
        <v>13827972412</v>
      </c>
      <c r="I39" s="0" t="n">
        <v>25560821533</v>
      </c>
      <c r="J39" s="0" t="n">
        <v>3491607666</v>
      </c>
      <c r="K39" s="0" t="n">
        <v>638794</v>
      </c>
      <c r="L39" s="0" t="n">
        <v>13</v>
      </c>
      <c r="M39" s="0" t="n">
        <f aca="false">K39/1000000</f>
        <v>0.638794</v>
      </c>
      <c r="N39" s="0" t="n">
        <f aca="false">(G39+I39)/1000000000</f>
        <v>54.131866454</v>
      </c>
      <c r="O39" s="0" t="n">
        <f aca="false">(H39+J39)/1000000000</f>
        <v>17.319580078</v>
      </c>
      <c r="P39" s="0" t="n">
        <f aca="false">N39/$M39</f>
        <v>84.7407246373635</v>
      </c>
      <c r="Q39" s="0" t="n">
        <f aca="false">O39/$M39</f>
        <v>27.1129348084046</v>
      </c>
      <c r="R39" s="0" t="n">
        <f aca="false">P39+Q39</f>
        <v>111.853659445768</v>
      </c>
      <c r="S39" s="0" t="n">
        <f aca="false">M$27/M39</f>
        <v>3.88559535624943</v>
      </c>
      <c r="T39" s="0" t="n">
        <f aca="false">N$27/N39</f>
        <v>2.55905903342012</v>
      </c>
      <c r="U39" s="0" t="n">
        <f aca="false">O$27/O39</f>
        <v>2.49981851113099</v>
      </c>
      <c r="V39" s="0" t="n">
        <f aca="false">(N$27+O$27)/(N39+O39)</f>
        <v>2.5446993385581</v>
      </c>
      <c r="W39" s="0" t="n">
        <f aca="false">S39/L39</f>
        <v>0.298891950480726</v>
      </c>
      <c r="X39" s="0" t="n">
        <f aca="false">$T$377*M$27/12</f>
        <v>10.2114944218752</v>
      </c>
      <c r="Y39" s="0" t="n">
        <f aca="false">N39-$T$377*M39</f>
        <v>22.5954037429724</v>
      </c>
      <c r="Z39" s="0" t="n">
        <f aca="false">$Y39/($X39*12+$Y39)</f>
        <v>0.155687206263696</v>
      </c>
      <c r="AA39" s="1" t="n">
        <f aca="false">(X39*12+Y39)/(X39*12/S39+Y39)</f>
        <v>2.68110719826751</v>
      </c>
      <c r="AB39" s="0" t="n">
        <f aca="false">(T39-AA39)/T39*100</f>
        <v>-4.76925945253696</v>
      </c>
      <c r="AC39" s="0" t="n">
        <f aca="false">$U$377*M$27/12</f>
        <v>12.4095585967041</v>
      </c>
      <c r="AD39" s="0" t="n">
        <f aca="false">(N39+O39)-$U$377*M39</f>
        <v>33.1266366876243</v>
      </c>
      <c r="AE39" s="0" t="n">
        <f aca="false">$AD39/($AC39*12+$AD39)</f>
        <v>0.181973153544524</v>
      </c>
      <c r="AF39" s="1" t="n">
        <f aca="false">(AC39*12+AD39)/(AC39*12/S39+AD39)</f>
        <v>2.54776283313655</v>
      </c>
      <c r="AG39" s="0" t="n">
        <f aca="false">(V39-AF39)/V39*100</f>
        <v>-0.120387290240159</v>
      </c>
    </row>
    <row r="40" customFormat="false" ht="12.8" hidden="false" customHeight="false" outlineLevel="0" collapsed="false">
      <c r="B40" s="0" t="n">
        <v>32437818</v>
      </c>
      <c r="C40" s="0" t="n">
        <v>10258994373</v>
      </c>
      <c r="D40" s="0" t="n">
        <v>3748226868</v>
      </c>
      <c r="E40" s="0" t="n">
        <v>174813002</v>
      </c>
      <c r="F40" s="0" t="n">
        <v>1667977397</v>
      </c>
      <c r="G40" s="0" t="n">
        <v>28328994750</v>
      </c>
      <c r="H40" s="0" t="n">
        <v>13889816284</v>
      </c>
      <c r="I40" s="0" t="n">
        <v>24801315307</v>
      </c>
      <c r="J40" s="0" t="n">
        <v>3416168212</v>
      </c>
      <c r="K40" s="0" t="n">
        <v>623831</v>
      </c>
      <c r="L40" s="0" t="n">
        <v>14</v>
      </c>
      <c r="M40" s="0" t="n">
        <f aca="false">K40/1000000</f>
        <v>0.623831</v>
      </c>
      <c r="N40" s="0" t="n">
        <f aca="false">(G40+I40)/1000000000</f>
        <v>53.130310057</v>
      </c>
      <c r="O40" s="0" t="n">
        <f aca="false">(H40+J40)/1000000000</f>
        <v>17.305984496</v>
      </c>
      <c r="P40" s="0" t="n">
        <f aca="false">N40/$M40</f>
        <v>85.1677939329722</v>
      </c>
      <c r="Q40" s="0" t="n">
        <f aca="false">O40/$M40</f>
        <v>27.7414628256691</v>
      </c>
      <c r="R40" s="0" t="n">
        <f aca="false">P40+Q40</f>
        <v>112.909256758641</v>
      </c>
      <c r="S40" s="0" t="n">
        <f aca="false">M$27/M40</f>
        <v>3.97879393617823</v>
      </c>
      <c r="T40" s="0" t="n">
        <f aca="false">N$27/N40</f>
        <v>2.60729970701063</v>
      </c>
      <c r="U40" s="0" t="n">
        <f aca="false">O$27/O40</f>
        <v>2.50178236863711</v>
      </c>
      <c r="V40" s="0" t="n">
        <f aca="false">(N$27+O$27)/(N40+O40)</f>
        <v>2.58137441617101</v>
      </c>
      <c r="W40" s="0" t="n">
        <f aca="false">S40/L40</f>
        <v>0.284199566869873</v>
      </c>
      <c r="X40" s="0" t="n">
        <f aca="false">$T$377*M$27/12</f>
        <v>10.2114944218752</v>
      </c>
      <c r="Y40" s="0" t="n">
        <f aca="false">N40-$T$377*M40</f>
        <v>22.3325519855668</v>
      </c>
      <c r="Z40" s="0" t="n">
        <f aca="false">$Y40/($X40*12+$Y40)</f>
        <v>0.154155292419686</v>
      </c>
      <c r="AA40" s="1" t="n">
        <f aca="false">(X40*12+Y40)/(X40*12/S40+Y40)</f>
        <v>2.72670129145957</v>
      </c>
      <c r="AB40" s="0" t="n">
        <f aca="false">(T40-AA40)/T40*100</f>
        <v>-4.57951129008627</v>
      </c>
      <c r="AC40" s="0" t="n">
        <f aca="false">$U$377*M$27/12</f>
        <v>12.4095585967041</v>
      </c>
      <c r="AD40" s="0" t="n">
        <f aca="false">(N40+O40)-$U$377*M40</f>
        <v>33.0091984155492</v>
      </c>
      <c r="AE40" s="0" t="n">
        <f aca="false">$AD40/($AC40*12+$AD40)</f>
        <v>0.181445088466068</v>
      </c>
      <c r="AF40" s="1" t="n">
        <f aca="false">(AC40*12+AD40)/(AC40*12/S40+AD40)</f>
        <v>2.58281476517918</v>
      </c>
      <c r="AG40" s="0" t="n">
        <f aca="false">(V40-AF40)/V40*100</f>
        <v>-0.0557977563866698</v>
      </c>
    </row>
    <row r="41" customFormat="false" ht="12.8" hidden="false" customHeight="false" outlineLevel="0" collapsed="false">
      <c r="B41" s="0" t="n">
        <v>33075907</v>
      </c>
      <c r="C41" s="0" t="n">
        <v>10176410797</v>
      </c>
      <c r="D41" s="0" t="n">
        <v>3736464106</v>
      </c>
      <c r="E41" s="0" t="n">
        <v>174852044</v>
      </c>
      <c r="F41" s="0" t="n">
        <v>1644362217</v>
      </c>
      <c r="G41" s="0" t="n">
        <v>28334823608</v>
      </c>
      <c r="H41" s="0" t="n">
        <v>13729980468</v>
      </c>
      <c r="I41" s="0" t="n">
        <v>24338226318</v>
      </c>
      <c r="J41" s="0" t="n">
        <v>3382751464</v>
      </c>
      <c r="K41" s="0" t="n">
        <v>616204</v>
      </c>
      <c r="L41" s="0" t="n">
        <v>15</v>
      </c>
      <c r="M41" s="0" t="n">
        <f aca="false">K41/1000000</f>
        <v>0.616204</v>
      </c>
      <c r="N41" s="0" t="n">
        <f aca="false">(G41+I41)/1000000000</f>
        <v>52.673049926</v>
      </c>
      <c r="O41" s="0" t="n">
        <f aca="false">(H41+J41)/1000000000</f>
        <v>17.112731932</v>
      </c>
      <c r="P41" s="0" t="n">
        <f aca="false">N41/$M41</f>
        <v>85.4798896566721</v>
      </c>
      <c r="Q41" s="0" t="n">
        <f aca="false">O41/$M41</f>
        <v>27.7712120206944</v>
      </c>
      <c r="R41" s="0" t="n">
        <f aca="false">P41+Q41</f>
        <v>113.251101677367</v>
      </c>
      <c r="S41" s="0" t="n">
        <f aca="false">M$27/M41</f>
        <v>4.02804103835743</v>
      </c>
      <c r="T41" s="0" t="n">
        <f aca="false">N$27/N41</f>
        <v>2.62993394230285</v>
      </c>
      <c r="U41" s="0" t="n">
        <f aca="false">O$27/O41</f>
        <v>2.53003477504599</v>
      </c>
      <c r="V41" s="0" t="n">
        <f aca="false">(N$27+O$27)/(N41+O41)</f>
        <v>2.60543686533415</v>
      </c>
      <c r="W41" s="0" t="n">
        <f aca="false">S41/L41</f>
        <v>0.268536069223828</v>
      </c>
      <c r="X41" s="0" t="n">
        <f aca="false">$T$377*M$27/12</f>
        <v>10.2114944218752</v>
      </c>
      <c r="Y41" s="0" t="n">
        <f aca="false">N41-$T$377*M41</f>
        <v>22.2518273278133</v>
      </c>
      <c r="Z41" s="0" t="n">
        <f aca="false">$Y41/($X41*12+$Y41)</f>
        <v>0.15368370848759</v>
      </c>
      <c r="AA41" s="1" t="n">
        <f aca="false">(X41*12+Y41)/(X41*12/S41+Y41)</f>
        <v>2.74883950319432</v>
      </c>
      <c r="AB41" s="0" t="n">
        <f aca="false">(T41-AA41)/T41*100</f>
        <v>-4.52123754817036</v>
      </c>
      <c r="AC41" s="0" t="n">
        <f aca="false">$U$377*M$27/12</f>
        <v>12.4095585967041</v>
      </c>
      <c r="AD41" s="0" t="n">
        <f aca="false">(N41+O41)-$U$377*M41</f>
        <v>32.8162719293787</v>
      </c>
      <c r="AE41" s="0" t="n">
        <f aca="false">$AD41/($AC41*12+$AD41)</f>
        <v>0.180576106594696</v>
      </c>
      <c r="AF41" s="1" t="n">
        <f aca="false">(AC41*12+AD41)/(AC41*12/S41+AD41)</f>
        <v>2.6041260877411</v>
      </c>
      <c r="AG41" s="0" t="n">
        <f aca="false">(V41-AF41)/V41*100</f>
        <v>0.0503093208851942</v>
      </c>
    </row>
    <row r="42" customFormat="false" ht="12.8" hidden="false" customHeight="false" outlineLevel="0" collapsed="false">
      <c r="B42" s="0" t="n">
        <v>34417877</v>
      </c>
      <c r="C42" s="0" t="n">
        <v>10002427224</v>
      </c>
      <c r="D42" s="0" t="n">
        <v>3711663785</v>
      </c>
      <c r="E42" s="0" t="n">
        <v>174892732</v>
      </c>
      <c r="F42" s="0" t="n">
        <v>1594630642</v>
      </c>
      <c r="G42" s="0" t="n">
        <v>28040008544</v>
      </c>
      <c r="H42" s="0" t="n">
        <v>13934738159</v>
      </c>
      <c r="I42" s="0" t="n">
        <v>23722122192</v>
      </c>
      <c r="J42" s="0" t="n">
        <v>3313354492</v>
      </c>
      <c r="K42" s="0" t="n">
        <v>603737</v>
      </c>
      <c r="L42" s="0" t="n">
        <v>16</v>
      </c>
      <c r="M42" s="0" t="n">
        <f aca="false">K42/1000000</f>
        <v>0.603737</v>
      </c>
      <c r="N42" s="0" t="n">
        <f aca="false">(G42+I42)/1000000000</f>
        <v>51.762130736</v>
      </c>
      <c r="O42" s="0" t="n">
        <f aca="false">(H42+J42)/1000000000</f>
        <v>17.248092651</v>
      </c>
      <c r="P42" s="0" t="n">
        <f aca="false">N42/$M42</f>
        <v>85.7362241108297</v>
      </c>
      <c r="Q42" s="0" t="n">
        <f aca="false">O42/$M42</f>
        <v>28.5688845490669</v>
      </c>
      <c r="R42" s="0" t="n">
        <f aca="false">P42+Q42</f>
        <v>114.305108659897</v>
      </c>
      <c r="S42" s="0" t="n">
        <f aca="false">M$27/M42</f>
        <v>4.11121895792373</v>
      </c>
      <c r="T42" s="0" t="n">
        <f aca="false">N$27/N42</f>
        <v>2.67621598792988</v>
      </c>
      <c r="U42" s="0" t="n">
        <f aca="false">O$27/O42</f>
        <v>2.51017940128527</v>
      </c>
      <c r="V42" s="0" t="n">
        <f aca="false">(N$27+O$27)/(N42+O42)</f>
        <v>2.63471757958765</v>
      </c>
      <c r="W42" s="0" t="n">
        <f aca="false">S42/L42</f>
        <v>0.256951184870233</v>
      </c>
      <c r="X42" s="0" t="n">
        <f aca="false">$T$377*M$27/12</f>
        <v>10.2114944218752</v>
      </c>
      <c r="Y42" s="0" t="n">
        <f aca="false">N42-$T$377*M42</f>
        <v>21.9563883718456</v>
      </c>
      <c r="Z42" s="0" t="n">
        <f aca="false">$Y42/($X42*12+$Y42)</f>
        <v>0.151953295838146</v>
      </c>
      <c r="AA42" s="1" t="n">
        <f aca="false">(X42*12+Y42)/(X42*12/S42+Y42)</f>
        <v>2.79150644264058</v>
      </c>
      <c r="AB42" s="0" t="n">
        <f aca="false">(T42-AA42)/T42*100</f>
        <v>-4.3079652475985</v>
      </c>
      <c r="AC42" s="0" t="n">
        <f aca="false">$U$377*M$27/12</f>
        <v>12.4095585967041</v>
      </c>
      <c r="AD42" s="0" t="n">
        <f aca="false">(N42+O42)-$U$377*M42</f>
        <v>32.7886782237488</v>
      </c>
      <c r="AE42" s="0" t="n">
        <f aca="false">$AD42/($AC42*12+$AD42)</f>
        <v>0.180451667844418</v>
      </c>
      <c r="AF42" s="1" t="n">
        <f aca="false">(AC42*12+AD42)/(AC42*12/S42+AD42)</f>
        <v>2.63299222153259</v>
      </c>
      <c r="AG42" s="0" t="n">
        <f aca="false">(V42-AF42)/V42*100</f>
        <v>0.0654855028268614</v>
      </c>
    </row>
    <row r="43" customFormat="false" ht="12.8" hidden="false" customHeight="false" outlineLevel="0" collapsed="false">
      <c r="B43" s="0" t="n">
        <v>36641430</v>
      </c>
      <c r="C43" s="0" t="n">
        <v>9857314475</v>
      </c>
      <c r="D43" s="0" t="n">
        <v>3690974228</v>
      </c>
      <c r="E43" s="0" t="n">
        <v>174935164</v>
      </c>
      <c r="F43" s="0" t="n">
        <v>1553143713</v>
      </c>
      <c r="G43" s="0" t="n">
        <v>27982986450</v>
      </c>
      <c r="H43" s="0" t="n">
        <v>14217407226</v>
      </c>
      <c r="I43" s="0" t="n">
        <v>23458435058</v>
      </c>
      <c r="J43" s="0" t="n">
        <v>3287902832</v>
      </c>
      <c r="K43" s="0" t="n">
        <v>598981</v>
      </c>
      <c r="L43" s="0" t="n">
        <v>17</v>
      </c>
      <c r="M43" s="0" t="n">
        <f aca="false">K43/1000000</f>
        <v>0.598981</v>
      </c>
      <c r="N43" s="0" t="n">
        <f aca="false">(G43+I43)/1000000000</f>
        <v>51.441421508</v>
      </c>
      <c r="O43" s="0" t="n">
        <f aca="false">(H43+J43)/1000000000</f>
        <v>17.505310058</v>
      </c>
      <c r="P43" s="0" t="n">
        <f aca="false">N43/$M43</f>
        <v>85.8815580260476</v>
      </c>
      <c r="Q43" s="0" t="n">
        <f aca="false">O43/$M43</f>
        <v>29.2251508111276</v>
      </c>
      <c r="R43" s="0" t="n">
        <f aca="false">P43+Q43</f>
        <v>115.106708837175</v>
      </c>
      <c r="S43" s="0" t="n">
        <f aca="false">M$27/M43</f>
        <v>4.14386266008438</v>
      </c>
      <c r="T43" s="0" t="n">
        <f aca="false">N$27/N43</f>
        <v>2.69290073610149</v>
      </c>
      <c r="U43" s="0" t="n">
        <f aca="false">O$27/O43</f>
        <v>2.47329563089993</v>
      </c>
      <c r="V43" s="0" t="n">
        <f aca="false">(N$27+O$27)/(N43+O43)</f>
        <v>2.6371438442292</v>
      </c>
      <c r="W43" s="0" t="n">
        <f aca="false">S43/L43</f>
        <v>0.243756627063787</v>
      </c>
      <c r="X43" s="0" t="n">
        <f aca="false">$T$377*M$27/12</f>
        <v>10.2114944218752</v>
      </c>
      <c r="Y43" s="0" t="n">
        <f aca="false">N43-$T$377*M43</f>
        <v>21.8704769294441</v>
      </c>
      <c r="Z43" s="0" t="n">
        <f aca="false">$Y43/($X43*12+$Y43)</f>
        <v>0.151448775945001</v>
      </c>
      <c r="AA43" s="1" t="n">
        <f aca="false">(X43*12+Y43)/(X43*12/S43+Y43)</f>
        <v>2.80723988098751</v>
      </c>
      <c r="AB43" s="0" t="n">
        <f aca="false">(T43-AA43)/T43*100</f>
        <v>-4.24594725506133</v>
      </c>
      <c r="AC43" s="0" t="n">
        <f aca="false">$U$377*M$27/12</f>
        <v>12.4095585967041</v>
      </c>
      <c r="AD43" s="0" t="n">
        <f aca="false">(N43+O43)-$U$377*M43</f>
        <v>33.0105253314486</v>
      </c>
      <c r="AE43" s="0" t="n">
        <f aca="false">$AD43/($AC43*12+$AD43)</f>
        <v>0.181451058795393</v>
      </c>
      <c r="AF43" s="1" t="n">
        <f aca="false">(AC43*12+AD43)/(AC43*12/S43+AD43)</f>
        <v>2.63863455684984</v>
      </c>
      <c r="AG43" s="0" t="n">
        <f aca="false">(V43-AF43)/V43*100</f>
        <v>-0.056527543004701</v>
      </c>
    </row>
    <row r="44" customFormat="false" ht="12.8" hidden="false" customHeight="false" outlineLevel="0" collapsed="false">
      <c r="B44" s="0" t="n">
        <v>38936276</v>
      </c>
      <c r="C44" s="0" t="n">
        <v>9538082365</v>
      </c>
      <c r="D44" s="0" t="n">
        <v>3645427771</v>
      </c>
      <c r="E44" s="0" t="n">
        <v>174977957</v>
      </c>
      <c r="F44" s="0" t="n">
        <v>1461907529</v>
      </c>
      <c r="G44" s="0" t="n">
        <v>27550689697</v>
      </c>
      <c r="H44" s="0" t="n">
        <v>13932373046</v>
      </c>
      <c r="I44" s="0" t="n">
        <v>22834503173</v>
      </c>
      <c r="J44" s="0" t="n">
        <v>3215469360</v>
      </c>
      <c r="K44" s="0" t="n">
        <v>585111</v>
      </c>
      <c r="L44" s="0" t="n">
        <v>18</v>
      </c>
      <c r="M44" s="0" t="n">
        <f aca="false">K44/1000000</f>
        <v>0.585111</v>
      </c>
      <c r="N44" s="0" t="n">
        <f aca="false">(G44+I44)/1000000000</f>
        <v>50.38519287</v>
      </c>
      <c r="O44" s="0" t="n">
        <f aca="false">(H44+J44)/1000000000</f>
        <v>17.147842406</v>
      </c>
      <c r="P44" s="0" t="n">
        <f aca="false">N44/$M44</f>
        <v>86.1121955834021</v>
      </c>
      <c r="Q44" s="0" t="n">
        <f aca="false">O44/$M44</f>
        <v>29.3069903078219</v>
      </c>
      <c r="R44" s="0" t="n">
        <f aca="false">P44+Q44</f>
        <v>115.419185891224</v>
      </c>
      <c r="S44" s="0" t="n">
        <f aca="false">M$27/M44</f>
        <v>4.24209252603352</v>
      </c>
      <c r="T44" s="0" t="n">
        <f aca="false">N$27/N44</f>
        <v>2.74935221945891</v>
      </c>
      <c r="U44" s="0" t="n">
        <f aca="false">O$27/O44</f>
        <v>2.52485448949839</v>
      </c>
      <c r="V44" s="0" t="n">
        <f aca="false">(N$27+O$27)/(N44+O44)</f>
        <v>2.69234824091516</v>
      </c>
      <c r="W44" s="0" t="n">
        <f aca="false">S44/L44</f>
        <v>0.235671807001862</v>
      </c>
      <c r="X44" s="0" t="n">
        <f aca="false">$T$377*M$27/12</f>
        <v>10.2114944218752</v>
      </c>
      <c r="Y44" s="0" t="n">
        <f aca="false">N44-$T$377*M44</f>
        <v>21.4989928848529</v>
      </c>
      <c r="Z44" s="0" t="n">
        <f aca="false">$Y44/($X44*12+$Y44)</f>
        <v>0.149260286856654</v>
      </c>
      <c r="AA44" s="1" t="n">
        <f aca="false">(X44*12+Y44)/(X44*12/S44+Y44)</f>
        <v>2.85871538328707</v>
      </c>
      <c r="AB44" s="0" t="n">
        <f aca="false">(T44-AA44)/T44*100</f>
        <v>-3.97777931303694</v>
      </c>
      <c r="AC44" s="0" t="n">
        <f aca="false">$U$377*M$27/12</f>
        <v>12.4095585967041</v>
      </c>
      <c r="AD44" s="0" t="n">
        <f aca="false">(N44+O44)-$U$377*M44</f>
        <v>32.4289675908737</v>
      </c>
      <c r="AE44" s="0" t="n">
        <f aca="false">$AD44/($AC44*12+$AD44)</f>
        <v>0.178826023850282</v>
      </c>
      <c r="AF44" s="1" t="n">
        <f aca="false">(AC44*12+AD44)/(AC44*12/S44+AD44)</f>
        <v>2.68525870353955</v>
      </c>
      <c r="AG44" s="0" t="n">
        <f aca="false">(V44-AF44)/V44*100</f>
        <v>0.263321708086193</v>
      </c>
    </row>
    <row r="45" customFormat="false" ht="12.8" hidden="false" customHeight="false" outlineLevel="0" collapsed="false">
      <c r="B45" s="0" t="n">
        <v>38763985</v>
      </c>
      <c r="C45" s="0" t="n">
        <v>10287576999</v>
      </c>
      <c r="D45" s="0" t="n">
        <v>3752642273</v>
      </c>
      <c r="E45" s="0" t="n">
        <v>175086769</v>
      </c>
      <c r="F45" s="0" t="n">
        <v>1676002319</v>
      </c>
      <c r="G45" s="0" t="n">
        <v>29196792602</v>
      </c>
      <c r="H45" s="0" t="n">
        <v>14619415283</v>
      </c>
      <c r="I45" s="0" t="n">
        <v>24734512329</v>
      </c>
      <c r="J45" s="0" t="n">
        <v>3454818725</v>
      </c>
      <c r="K45" s="0" t="n">
        <v>630356</v>
      </c>
      <c r="L45" s="0" t="n">
        <v>19</v>
      </c>
      <c r="M45" s="0" t="n">
        <f aca="false">K45/1000000</f>
        <v>0.630356</v>
      </c>
      <c r="N45" s="0" t="n">
        <f aca="false">(G45+I45)/1000000000</f>
        <v>53.931304931</v>
      </c>
      <c r="O45" s="0" t="n">
        <f aca="false">(H45+J45)/1000000000</f>
        <v>18.074234008</v>
      </c>
      <c r="P45" s="0" t="n">
        <f aca="false">N45/$M45</f>
        <v>85.5568994837838</v>
      </c>
      <c r="Q45" s="0" t="n">
        <f aca="false">O45/$M45</f>
        <v>28.6730577768753</v>
      </c>
      <c r="R45" s="0" t="n">
        <f aca="false">P45+Q45</f>
        <v>114.229957260659</v>
      </c>
      <c r="S45" s="0" t="n">
        <f aca="false">M$27/M45</f>
        <v>3.93760827215097</v>
      </c>
      <c r="T45" s="0" t="n">
        <f aca="false">N$27/N45</f>
        <v>2.56857574691048</v>
      </c>
      <c r="U45" s="0" t="n">
        <f aca="false">O$27/O45</f>
        <v>2.3954435283308</v>
      </c>
      <c r="V45" s="0" t="n">
        <f aca="false">(N$27+O$27)/(N45+O45)</f>
        <v>2.52511753134758</v>
      </c>
      <c r="W45" s="0" t="n">
        <f aca="false">S45/L45</f>
        <v>0.207242540639525</v>
      </c>
      <c r="X45" s="0" t="n">
        <f aca="false">$T$377*M$27/12</f>
        <v>10.2114944218752</v>
      </c>
      <c r="Y45" s="0" t="n">
        <f aca="false">N45-$T$377*M45</f>
        <v>22.8114157512761</v>
      </c>
      <c r="Z45" s="0" t="n">
        <f aca="false">$Y45/($X45*12+$Y45)</f>
        <v>0.156941987958282</v>
      </c>
      <c r="AA45" s="1" t="n">
        <f aca="false">(X45*12+Y45)/(X45*12/S45+Y45)</f>
        <v>2.69508310617997</v>
      </c>
      <c r="AB45" s="0" t="n">
        <f aca="false">(T45-AA45)/T45*100</f>
        <v>-4.92519480578509</v>
      </c>
      <c r="AC45" s="0" t="n">
        <f aca="false">$U$377*M$27/12</f>
        <v>12.4095585967041</v>
      </c>
      <c r="AD45" s="0" t="n">
        <f aca="false">(N45+O45)-$U$377*M45</f>
        <v>34.1869717103452</v>
      </c>
      <c r="AE45" s="0" t="n">
        <f aca="false">$AD45/($AC45*12+$AD45)</f>
        <v>0.186710316737787</v>
      </c>
      <c r="AF45" s="1" t="n">
        <f aca="false">(AC45*12+AD45)/(AC45*12/S45+AD45)</f>
        <v>2.54288319438745</v>
      </c>
      <c r="AG45" s="0" t="n">
        <f aca="false">(V45-AF45)/V45*100</f>
        <v>-0.703557866884064</v>
      </c>
    </row>
    <row r="46" customFormat="false" ht="12.8" hidden="false" customHeight="false" outlineLevel="0" collapsed="false">
      <c r="B46" s="0" t="n">
        <v>38201726</v>
      </c>
      <c r="C46" s="0" t="n">
        <v>10361170556</v>
      </c>
      <c r="D46" s="0" t="n">
        <v>3763124046</v>
      </c>
      <c r="E46" s="0" t="n">
        <v>175057545</v>
      </c>
      <c r="F46" s="0" t="n">
        <v>1697033103</v>
      </c>
      <c r="G46" s="0" t="n">
        <v>28769638061</v>
      </c>
      <c r="H46" s="0" t="n">
        <v>14491333007</v>
      </c>
      <c r="I46" s="0" t="n">
        <v>24728088378</v>
      </c>
      <c r="J46" s="0" t="n">
        <v>3416656494</v>
      </c>
      <c r="K46" s="0" t="n">
        <v>622248</v>
      </c>
      <c r="L46" s="0" t="n">
        <v>20</v>
      </c>
      <c r="M46" s="0" t="n">
        <f aca="false">K46/1000000</f>
        <v>0.622248</v>
      </c>
      <c r="N46" s="0" t="n">
        <f aca="false">(G46+I46)/1000000000</f>
        <v>53.497726439</v>
      </c>
      <c r="O46" s="0" t="n">
        <f aca="false">(H46+J46)/1000000000</f>
        <v>17.907989501</v>
      </c>
      <c r="P46" s="0" t="n">
        <f aca="false">N46/$M46</f>
        <v>85.9749271014129</v>
      </c>
      <c r="Q46" s="0" t="n">
        <f aca="false">O46/$M46</f>
        <v>28.7795051185379</v>
      </c>
      <c r="R46" s="0" t="n">
        <f aca="false">P46+Q46</f>
        <v>114.754432219951</v>
      </c>
      <c r="S46" s="0" t="n">
        <f aca="false">M$27/M46</f>
        <v>3.98891599490878</v>
      </c>
      <c r="T46" s="0" t="n">
        <f aca="false">N$27/N46</f>
        <v>2.58939306519788</v>
      </c>
      <c r="U46" s="0" t="n">
        <f aca="false">O$27/O46</f>
        <v>2.41768105133088</v>
      </c>
      <c r="V46" s="0" t="n">
        <f aca="false">(N$27+O$27)/(N46+O46)</f>
        <v>2.54632904852855</v>
      </c>
      <c r="W46" s="0" t="n">
        <f aca="false">S46/L46</f>
        <v>0.199445799745439</v>
      </c>
      <c r="X46" s="0" t="n">
        <f aca="false">$T$377*M$27/12</f>
        <v>10.2114944218752</v>
      </c>
      <c r="Y46" s="0" t="n">
        <f aca="false">N46-$T$377*M46</f>
        <v>22.7781191023445</v>
      </c>
      <c r="Z46" s="0" t="n">
        <f aca="false">$Y46/($X46*12+$Y46)</f>
        <v>0.156748815860377</v>
      </c>
      <c r="AA46" s="1" t="n">
        <f aca="false">(X46*12+Y46)/(X46*12/S46+Y46)</f>
        <v>2.71630332422708</v>
      </c>
      <c r="AB46" s="0" t="n">
        <f aca="false">(T46-AA46)/T46*100</f>
        <v>-4.90115852764524</v>
      </c>
      <c r="AC46" s="0" t="n">
        <f aca="false">$U$377*M$27/12</f>
        <v>12.4095585967041</v>
      </c>
      <c r="AD46" s="0" t="n">
        <f aca="false">(N46+O46)-$U$377*M46</f>
        <v>34.0735927891202</v>
      </c>
      <c r="AE46" s="0" t="n">
        <f aca="false">$AD46/($AC46*12+$AD46)</f>
        <v>0.18620640523649</v>
      </c>
      <c r="AF46" s="1" t="n">
        <f aca="false">(AC46*12+AD46)/(AC46*12/S46+AD46)</f>
        <v>2.5626561339057</v>
      </c>
      <c r="AG46" s="0" t="n">
        <f aca="false">(V46-AF46)/V46*100</f>
        <v>-0.641200923603642</v>
      </c>
    </row>
    <row r="47" customFormat="false" ht="12.8" hidden="false" customHeight="false" outlineLevel="0" collapsed="false">
      <c r="B47" s="0" t="n">
        <v>38664129</v>
      </c>
      <c r="C47" s="0" t="n">
        <v>10622842466</v>
      </c>
      <c r="D47" s="0" t="n">
        <v>3800575394</v>
      </c>
      <c r="E47" s="0" t="n">
        <v>175101112</v>
      </c>
      <c r="F47" s="0" t="n">
        <v>1771773333</v>
      </c>
      <c r="G47" s="0" t="n">
        <v>29068634033</v>
      </c>
      <c r="H47" s="0" t="n">
        <v>14631179809</v>
      </c>
      <c r="I47" s="0" t="n">
        <v>25369064331</v>
      </c>
      <c r="J47" s="0" t="n">
        <v>3465744018</v>
      </c>
      <c r="K47" s="0" t="n">
        <v>633049</v>
      </c>
      <c r="L47" s="0" t="n">
        <v>21</v>
      </c>
      <c r="M47" s="0" t="n">
        <f aca="false">K47/1000000</f>
        <v>0.633049</v>
      </c>
      <c r="N47" s="0" t="n">
        <f aca="false">(G47+I47)/1000000000</f>
        <v>54.437698364</v>
      </c>
      <c r="O47" s="0" t="n">
        <f aca="false">(H47+J47)/1000000000</f>
        <v>18.096923827</v>
      </c>
      <c r="P47" s="0" t="n">
        <f aca="false">N47/$M47</f>
        <v>85.9928668460104</v>
      </c>
      <c r="Q47" s="0" t="n">
        <f aca="false">O47/$M47</f>
        <v>28.5869242775836</v>
      </c>
      <c r="R47" s="0" t="n">
        <f aca="false">P47+Q47</f>
        <v>114.579791123594</v>
      </c>
      <c r="S47" s="0" t="n">
        <f aca="false">M$27/M47</f>
        <v>3.92085762713471</v>
      </c>
      <c r="T47" s="0" t="n">
        <f aca="false">N$27/N47</f>
        <v>2.54468219649434</v>
      </c>
      <c r="U47" s="0" t="n">
        <f aca="false">O$27/O47</f>
        <v>2.39244013501367</v>
      </c>
      <c r="V47" s="0" t="n">
        <f aca="false">(N$27+O$27)/(N47+O47)</f>
        <v>2.50669877689885</v>
      </c>
      <c r="W47" s="0" t="n">
        <f aca="false">S47/L47</f>
        <v>0.186707506054034</v>
      </c>
      <c r="X47" s="0" t="n">
        <f aca="false">$T$377*M$27/12</f>
        <v>10.2114944218752</v>
      </c>
      <c r="Y47" s="0" t="n">
        <f aca="false">N47-$T$377*M47</f>
        <v>23.1848591345249</v>
      </c>
      <c r="Z47" s="0" t="n">
        <f aca="false">$Y47/($X47*12+$Y47)</f>
        <v>0.159102490317214</v>
      </c>
      <c r="AA47" s="1" t="n">
        <f aca="false">(X47*12+Y47)/(X47*12/S47+Y47)</f>
        <v>2.67687276604983</v>
      </c>
      <c r="AB47" s="0" t="n">
        <f aca="false">(T47-AA47)/T47*100</f>
        <v>-5.19477716068444</v>
      </c>
      <c r="AC47" s="0" t="n">
        <f aca="false">$U$377*M$27/12</f>
        <v>12.4095585967041</v>
      </c>
      <c r="AD47" s="0" t="n">
        <f aca="false">(N47+O47)-$U$377*M47</f>
        <v>34.5544868935924</v>
      </c>
      <c r="AE47" s="0" t="n">
        <f aca="false">$AD47/($AC47*12+$AD47)</f>
        <v>0.188339452980712</v>
      </c>
      <c r="AF47" s="1" t="n">
        <f aca="false">(AC47*12+AD47)/(AC47*12/S47+AD47)</f>
        <v>2.529401608668</v>
      </c>
      <c r="AG47" s="0" t="n">
        <f aca="false">(V47-AF47)/V47*100</f>
        <v>-0.905686474113921</v>
      </c>
    </row>
    <row r="48" customFormat="false" ht="12.8" hidden="false" customHeight="false" outlineLevel="0" collapsed="false">
      <c r="B48" s="0" t="n">
        <v>38811202</v>
      </c>
      <c r="C48" s="0" t="n">
        <v>10828795856</v>
      </c>
      <c r="D48" s="0" t="n">
        <v>3830055212</v>
      </c>
      <c r="E48" s="0" t="n">
        <v>175140570</v>
      </c>
      <c r="F48" s="0" t="n">
        <v>1830587835</v>
      </c>
      <c r="G48" s="0" t="n">
        <v>29357498168</v>
      </c>
      <c r="H48" s="0" t="n">
        <v>14500106811</v>
      </c>
      <c r="I48" s="0" t="n">
        <v>25859664916</v>
      </c>
      <c r="J48" s="0" t="n">
        <v>3501098632</v>
      </c>
      <c r="K48" s="0" t="n">
        <v>641761</v>
      </c>
      <c r="L48" s="0" t="n">
        <v>22</v>
      </c>
      <c r="M48" s="0" t="n">
        <f aca="false">K48/1000000</f>
        <v>0.641761</v>
      </c>
      <c r="N48" s="0" t="n">
        <f aca="false">(G48+I48)/1000000000</f>
        <v>55.217163084</v>
      </c>
      <c r="O48" s="0" t="n">
        <f aca="false">(H48+J48)/1000000000</f>
        <v>18.001205443</v>
      </c>
      <c r="P48" s="0" t="n">
        <f aca="false">N48/$M48</f>
        <v>86.040072681263</v>
      </c>
      <c r="Q48" s="0" t="n">
        <f aca="false">O48/$M48</f>
        <v>28.0497029937936</v>
      </c>
      <c r="R48" s="0" t="n">
        <f aca="false">P48+Q48</f>
        <v>114.089775675057</v>
      </c>
      <c r="S48" s="0" t="n">
        <f aca="false">M$27/M48</f>
        <v>3.86763140795405</v>
      </c>
      <c r="T48" s="0" t="n">
        <f aca="false">N$27/N48</f>
        <v>2.5087605756613</v>
      </c>
      <c r="U48" s="0" t="n">
        <f aca="false">O$27/O48</f>
        <v>2.40516153327032</v>
      </c>
      <c r="V48" s="0" t="n">
        <f aca="false">(N$27+O$27)/(N48+O48)</f>
        <v>2.48329008672122</v>
      </c>
      <c r="W48" s="0" t="n">
        <f aca="false">S48/L48</f>
        <v>0.175801427634275</v>
      </c>
      <c r="X48" s="0" t="n">
        <f aca="false">$T$377*M$27/12</f>
        <v>10.2114944218752</v>
      </c>
      <c r="Y48" s="0" t="n">
        <f aca="false">N48-$T$377*M48</f>
        <v>23.5342232851105</v>
      </c>
      <c r="Z48" s="0" t="n">
        <f aca="false">$Y48/($X48*12+$Y48)</f>
        <v>0.161113684315753</v>
      </c>
      <c r="AA48" s="1" t="n">
        <f aca="false">(X48*12+Y48)/(X48*12/S48+Y48)</f>
        <v>2.64541219050675</v>
      </c>
      <c r="AB48" s="0" t="n">
        <f aca="false">(T48-AA48)/T48*100</f>
        <v>-5.44697713170269</v>
      </c>
      <c r="AC48" s="0" t="n">
        <f aca="false">$U$377*M$27/12</f>
        <v>12.4095585967041</v>
      </c>
      <c r="AD48" s="0" t="n">
        <f aca="false">(N48+O48)-$U$377*M48</f>
        <v>34.7155518278193</v>
      </c>
      <c r="AE48" s="0" t="n">
        <f aca="false">$AD48/($AC48*12+$AD48)</f>
        <v>0.189051372988821</v>
      </c>
      <c r="AF48" s="1" t="n">
        <f aca="false">(AC48*12+AD48)/(AC48*12/S48+AD48)</f>
        <v>2.50798069777467</v>
      </c>
      <c r="AG48" s="0" t="n">
        <f aca="false">(V48-AF48)/V48*100</f>
        <v>-0.994270109057165</v>
      </c>
    </row>
    <row r="49" customFormat="false" ht="12.8" hidden="false" customHeight="false" outlineLevel="0" collapsed="false">
      <c r="B49" s="0" t="n">
        <v>38697966</v>
      </c>
      <c r="C49" s="0" t="n">
        <v>11049283863</v>
      </c>
      <c r="D49" s="0" t="n">
        <v>3861627461</v>
      </c>
      <c r="E49" s="0" t="n">
        <v>175184118</v>
      </c>
      <c r="F49" s="0" t="n">
        <v>1893560231</v>
      </c>
      <c r="G49" s="0" t="n">
        <v>29818847656</v>
      </c>
      <c r="H49" s="0" t="n">
        <v>14779281616</v>
      </c>
      <c r="I49" s="0" t="n">
        <v>26501647949</v>
      </c>
      <c r="J49" s="0" t="n">
        <v>3580139160</v>
      </c>
      <c r="K49" s="0" t="n">
        <v>655211</v>
      </c>
      <c r="L49" s="0" t="n">
        <v>23</v>
      </c>
      <c r="M49" s="0" t="n">
        <f aca="false">K49/1000000</f>
        <v>0.655211</v>
      </c>
      <c r="N49" s="0" t="n">
        <f aca="false">(G49+I49)/1000000000</f>
        <v>56.320495605</v>
      </c>
      <c r="O49" s="0" t="n">
        <f aca="false">(H49+J49)/1000000000</f>
        <v>18.359420776</v>
      </c>
      <c r="P49" s="0" t="n">
        <f aca="false">N49/$M49</f>
        <v>85.9577992509283</v>
      </c>
      <c r="Q49" s="0" t="n">
        <f aca="false">O49/$M49</f>
        <v>28.0206235487499</v>
      </c>
      <c r="R49" s="0" t="n">
        <f aca="false">P49+Q49</f>
        <v>113.978422799678</v>
      </c>
      <c r="S49" s="0" t="n">
        <f aca="false">M$27/M49</f>
        <v>3.7882376822123</v>
      </c>
      <c r="T49" s="0" t="n">
        <f aca="false">N$27/N49</f>
        <v>2.45961333182412</v>
      </c>
      <c r="U49" s="0" t="n">
        <f aca="false">O$27/O49</f>
        <v>2.35823381424961</v>
      </c>
      <c r="V49" s="0" t="n">
        <f aca="false">(N$27+O$27)/(N49+O49)</f>
        <v>2.43469004171594</v>
      </c>
      <c r="W49" s="0" t="n">
        <f aca="false">S49/L49</f>
        <v>0.164705986183143</v>
      </c>
      <c r="X49" s="0" t="n">
        <f aca="false">$T$377*M$27/12</f>
        <v>10.2114944218752</v>
      </c>
      <c r="Y49" s="0" t="n">
        <f aca="false">N49-$T$377*M49</f>
        <v>23.9735460886377</v>
      </c>
      <c r="Z49" s="0" t="n">
        <f aca="false">$Y49/($X49*12+$Y49)</f>
        <v>0.163629131502432</v>
      </c>
      <c r="AA49" s="1" t="n">
        <f aca="false">(X49*12+Y49)/(X49*12/S49+Y49)</f>
        <v>2.60138831480973</v>
      </c>
      <c r="AB49" s="0" t="n">
        <f aca="false">(T49-AA49)/T49*100</f>
        <v>-5.76411670693238</v>
      </c>
      <c r="AC49" s="0" t="n">
        <f aca="false">$U$377*M$27/12</f>
        <v>12.4095585967041</v>
      </c>
      <c r="AD49" s="0" t="n">
        <f aca="false">(N49+O49)-$U$377*M49</f>
        <v>35.3701592715981</v>
      </c>
      <c r="AE49" s="0" t="n">
        <f aca="false">$AD49/($AC49*12+$AD49)</f>
        <v>0.191931984020882</v>
      </c>
      <c r="AF49" s="1" t="n">
        <f aca="false">(AC49*12+AD49)/(AC49*12/S49+AD49)</f>
        <v>2.46766294557519</v>
      </c>
      <c r="AG49" s="0" t="n">
        <f aca="false">(V49-AF49)/V49*100</f>
        <v>-1.35429575405024</v>
      </c>
    </row>
    <row r="50" customFormat="false" ht="12.8" hidden="false" customHeight="false" outlineLevel="0" collapsed="false">
      <c r="B50" s="0" t="n">
        <v>38280705</v>
      </c>
      <c r="C50" s="0" t="n">
        <v>11315908346</v>
      </c>
      <c r="D50" s="0" t="n">
        <v>3899774123</v>
      </c>
      <c r="E50" s="0" t="n">
        <v>175227592</v>
      </c>
      <c r="F50" s="0" t="n">
        <v>1969713103</v>
      </c>
      <c r="G50" s="0" t="n">
        <v>30401184082</v>
      </c>
      <c r="H50" s="0" t="n">
        <v>15112319946</v>
      </c>
      <c r="I50" s="0" t="n">
        <v>27328979492</v>
      </c>
      <c r="J50" s="0" t="n">
        <v>3656799316</v>
      </c>
      <c r="K50" s="0" t="n">
        <v>671712</v>
      </c>
      <c r="L50" s="0" t="n">
        <v>24</v>
      </c>
      <c r="M50" s="0" t="n">
        <f aca="false">K50/1000000</f>
        <v>0.671712</v>
      </c>
      <c r="N50" s="0" t="n">
        <f aca="false">(G50+I50)/1000000000</f>
        <v>57.730163574</v>
      </c>
      <c r="O50" s="0" t="n">
        <f aca="false">(H50+J50)/1000000000</f>
        <v>18.769119262</v>
      </c>
      <c r="P50" s="0" t="n">
        <f aca="false">N50/$M50</f>
        <v>85.9448150010719</v>
      </c>
      <c r="Q50" s="0" t="n">
        <f aca="false">O50/$M50</f>
        <v>27.942212230837</v>
      </c>
      <c r="R50" s="0" t="n">
        <f aca="false">P50+Q50</f>
        <v>113.887027231909</v>
      </c>
      <c r="S50" s="0" t="n">
        <f aca="false">M$27/M50</f>
        <v>3.69517739745605</v>
      </c>
      <c r="T50" s="0" t="n">
        <f aca="false">N$27/N50</f>
        <v>2.39955394665447</v>
      </c>
      <c r="U50" s="0" t="n">
        <f aca="false">O$27/O50</f>
        <v>2.30675751374529</v>
      </c>
      <c r="V50" s="0" t="n">
        <f aca="false">(N$27+O$27)/(N50+O50)</f>
        <v>2.3767863173148</v>
      </c>
      <c r="W50" s="0" t="n">
        <f aca="false">S50/L50</f>
        <v>0.153965724894002</v>
      </c>
      <c r="X50" s="0" t="n">
        <f aca="false">$T$377*M$27/12</f>
        <v>10.2114944218752</v>
      </c>
      <c r="Y50" s="0" t="n">
        <f aca="false">N50-$T$377*M50</f>
        <v>24.5685802771159</v>
      </c>
      <c r="Z50" s="0" t="n">
        <f aca="false">$Y50/($X50*12+$Y50)</f>
        <v>0.167012185384311</v>
      </c>
      <c r="AA50" s="1" t="n">
        <f aca="false">(X50*12+Y50)/(X50*12/S50+Y50)</f>
        <v>2.54817419928238</v>
      </c>
      <c r="AB50" s="0" t="n">
        <f aca="false">(T50-AA50)/T50*100</f>
        <v>-6.19366165262157</v>
      </c>
      <c r="AC50" s="0" t="n">
        <f aca="false">$U$377*M$27/12</f>
        <v>12.4095585967041</v>
      </c>
      <c r="AD50" s="0" t="n">
        <f aca="false">(N50+O50)-$U$377*M50</f>
        <v>36.1995388337312</v>
      </c>
      <c r="AE50" s="0" t="n">
        <f aca="false">$AD50/($AC50*12+$AD50)</f>
        <v>0.195552424512368</v>
      </c>
      <c r="AF50" s="1" t="n">
        <f aca="false">(AC50*12+AD50)/(AC50*12/S50+AD50)</f>
        <v>2.41981669803402</v>
      </c>
      <c r="AG50" s="0" t="n">
        <f aca="false">(V50-AF50)/V50*100</f>
        <v>-1.81044380833656</v>
      </c>
    </row>
    <row r="51" customFormat="false" ht="12.8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76</v>
      </c>
      <c r="E51" s="0" t="s">
        <v>77</v>
      </c>
      <c r="F51" s="0" t="s">
        <v>4</v>
      </c>
      <c r="G51" s="0" t="s">
        <v>5</v>
      </c>
      <c r="H51" s="0" t="s">
        <v>70</v>
      </c>
      <c r="I51" s="0" t="s">
        <v>78</v>
      </c>
      <c r="J51" s="0" t="s">
        <v>79</v>
      </c>
      <c r="K51" s="0" t="s">
        <v>7</v>
      </c>
      <c r="L51" s="0" t="s">
        <v>8</v>
      </c>
      <c r="M51" s="0" t="s">
        <v>9</v>
      </c>
      <c r="N51" s="0" t="s">
        <v>80</v>
      </c>
      <c r="O51" s="0" t="s">
        <v>81</v>
      </c>
      <c r="P51" s="0" t="s">
        <v>82</v>
      </c>
      <c r="Q51" s="0" t="s">
        <v>83</v>
      </c>
      <c r="R51" s="0" t="s">
        <v>84</v>
      </c>
      <c r="S51" s="0" t="s">
        <v>16</v>
      </c>
      <c r="T51" s="0" t="s">
        <v>85</v>
      </c>
      <c r="U51" s="0" t="s">
        <v>86</v>
      </c>
      <c r="V51" s="0" t="s">
        <v>87</v>
      </c>
    </row>
    <row r="52" customFormat="false" ht="12.8" hidden="false" customHeight="false" outlineLevel="0" collapsed="false">
      <c r="A52" s="0" t="s">
        <v>48</v>
      </c>
      <c r="B52" s="0" t="n">
        <v>146027780</v>
      </c>
      <c r="C52" s="0" t="n">
        <v>77354557553</v>
      </c>
      <c r="D52" s="0" t="n">
        <v>25717537801</v>
      </c>
      <c r="E52" s="0" t="n">
        <v>2749531855</v>
      </c>
      <c r="F52" s="0" t="n">
        <v>11759912933</v>
      </c>
      <c r="G52" s="0" t="n">
        <v>471088531494</v>
      </c>
      <c r="H52" s="0" t="n">
        <v>211088348388</v>
      </c>
      <c r="I52" s="0" t="n">
        <v>336415695190</v>
      </c>
      <c r="J52" s="0" t="n">
        <v>73258392333</v>
      </c>
      <c r="K52" s="0" t="n">
        <v>17556066</v>
      </c>
      <c r="L52" s="0" t="n">
        <v>1</v>
      </c>
      <c r="M52" s="0" t="n">
        <f aca="false">K52/1000000</f>
        <v>17.556066</v>
      </c>
      <c r="N52" s="0" t="n">
        <f aca="false">(G52+I52)/1000000000</f>
        <v>807.504226684</v>
      </c>
      <c r="O52" s="0" t="n">
        <f aca="false">(H52+J52)/1000000000</f>
        <v>284.346740721</v>
      </c>
      <c r="P52" s="0" t="n">
        <f aca="false">N52/$M52</f>
        <v>45.9957388337456</v>
      </c>
      <c r="Q52" s="0" t="n">
        <f aca="false">O52/$M52</f>
        <v>16.1964953151236</v>
      </c>
      <c r="R52" s="0" t="n">
        <f aca="false">P52+Q52</f>
        <v>62.1922341488691</v>
      </c>
      <c r="S52" s="0" t="n">
        <f aca="false">M$52/M52</f>
        <v>1</v>
      </c>
      <c r="T52" s="0" t="n">
        <f aca="false">N$52/N52</f>
        <v>1</v>
      </c>
      <c r="U52" s="0" t="n">
        <f aca="false">O$52/O52</f>
        <v>1</v>
      </c>
      <c r="V52" s="0" t="n">
        <f aca="false">(N$52+O$52)/(N52+O52)</f>
        <v>1</v>
      </c>
    </row>
    <row r="53" customFormat="false" ht="12.8" hidden="false" customHeight="false" outlineLevel="0" collapsed="false">
      <c r="B53" s="0" t="n">
        <v>141419535</v>
      </c>
      <c r="C53" s="0" t="n">
        <v>77405374577</v>
      </c>
      <c r="D53" s="0" t="n">
        <v>25725753198</v>
      </c>
      <c r="E53" s="0" t="n">
        <v>2749533029</v>
      </c>
      <c r="F53" s="0" t="n">
        <v>11774524973</v>
      </c>
      <c r="G53" s="0" t="n">
        <v>299439453125</v>
      </c>
      <c r="H53" s="0" t="n">
        <v>132321914672</v>
      </c>
      <c r="I53" s="0" t="n">
        <v>202497741699</v>
      </c>
      <c r="J53" s="0" t="n">
        <v>38870361328</v>
      </c>
      <c r="K53" s="0" t="n">
        <v>9250475</v>
      </c>
      <c r="L53" s="0" t="n">
        <v>2</v>
      </c>
      <c r="M53" s="0" t="n">
        <f aca="false">K53/1000000</f>
        <v>9.250475</v>
      </c>
      <c r="N53" s="0" t="n">
        <f aca="false">(G53+I53)/1000000000</f>
        <v>501.937194824</v>
      </c>
      <c r="O53" s="0" t="n">
        <f aca="false">(H53+J53)/1000000000</f>
        <v>171.192276</v>
      </c>
      <c r="P53" s="0" t="n">
        <f aca="false">N53/$M53</f>
        <v>54.2606941615431</v>
      </c>
      <c r="Q53" s="0" t="n">
        <f aca="false">O53/$M53</f>
        <v>18.506322756399</v>
      </c>
      <c r="R53" s="0" t="n">
        <f aca="false">P53+Q53</f>
        <v>72.767016917942</v>
      </c>
      <c r="S53" s="0" t="n">
        <f aca="false">M$52/M53</f>
        <v>1.89785562363014</v>
      </c>
      <c r="T53" s="0" t="n">
        <f aca="false">N$52/N53</f>
        <v>1.60877543049414</v>
      </c>
      <c r="U53" s="0" t="n">
        <f aca="false">O$52/O53</f>
        <v>1.6609787974371</v>
      </c>
      <c r="V53" s="0" t="n">
        <f aca="false">(N$52+O$52)/(N53+O53)</f>
        <v>1.6220519450269</v>
      </c>
    </row>
    <row r="54" customFormat="false" ht="12.8" hidden="false" customHeight="false" outlineLevel="0" collapsed="false">
      <c r="B54" s="0" t="n">
        <v>146073742</v>
      </c>
      <c r="C54" s="0" t="n">
        <v>77488040569</v>
      </c>
      <c r="D54" s="0" t="n">
        <v>25737089295</v>
      </c>
      <c r="E54" s="0" t="n">
        <v>2749524891</v>
      </c>
      <c r="F54" s="0" t="n">
        <v>11798141135</v>
      </c>
      <c r="G54" s="0" t="n">
        <v>247307479858</v>
      </c>
      <c r="H54" s="0" t="n">
        <v>107535781860</v>
      </c>
      <c r="I54" s="0" t="n">
        <v>161139465332</v>
      </c>
      <c r="J54" s="0" t="n">
        <v>27957962036</v>
      </c>
      <c r="K54" s="0" t="n">
        <v>6634962</v>
      </c>
      <c r="L54" s="0" t="n">
        <v>3</v>
      </c>
      <c r="M54" s="0" t="n">
        <f aca="false">K54/1000000</f>
        <v>6.634962</v>
      </c>
      <c r="N54" s="0" t="n">
        <f aca="false">(G54+I54)/1000000000</f>
        <v>408.44694519</v>
      </c>
      <c r="O54" s="0" t="n">
        <f aca="false">(H54+J54)/1000000000</f>
        <v>135.493743896</v>
      </c>
      <c r="P54" s="0" t="n">
        <f aca="false">N54/$M54</f>
        <v>61.5598017275758</v>
      </c>
      <c r="Q54" s="0" t="n">
        <f aca="false">O54/$M54</f>
        <v>20.421178583389</v>
      </c>
      <c r="R54" s="0" t="n">
        <f aca="false">P54+Q54</f>
        <v>81.9809803109649</v>
      </c>
      <c r="S54" s="0" t="n">
        <f aca="false">M$52/M54</f>
        <v>2.64599345105518</v>
      </c>
      <c r="T54" s="0" t="n">
        <f aca="false">N$52/N54</f>
        <v>1.97701130145157</v>
      </c>
      <c r="U54" s="0" t="n">
        <f aca="false">O$52/O54</f>
        <v>2.09859682480435</v>
      </c>
      <c r="V54" s="0" t="n">
        <f aca="false">(N$52+O$52)/(N54+O54)</f>
        <v>2.0072978346953</v>
      </c>
    </row>
    <row r="55" customFormat="false" ht="12.8" hidden="false" customHeight="false" outlineLevel="0" collapsed="false">
      <c r="B55" s="0" t="n">
        <v>155765959</v>
      </c>
      <c r="C55" s="0" t="n">
        <v>77526899760</v>
      </c>
      <c r="D55" s="0" t="n">
        <v>25742788440</v>
      </c>
      <c r="E55" s="0" t="n">
        <v>2749945213</v>
      </c>
      <c r="F55" s="0" t="n">
        <v>11809107359</v>
      </c>
      <c r="G55" s="0" t="n">
        <v>224302917480</v>
      </c>
      <c r="H55" s="0" t="n">
        <v>95462127685</v>
      </c>
      <c r="I55" s="0" t="n">
        <v>130133712768</v>
      </c>
      <c r="J55" s="0" t="n">
        <v>23049972534</v>
      </c>
      <c r="K55" s="0" t="n">
        <v>5463210</v>
      </c>
      <c r="L55" s="0" t="n">
        <v>4</v>
      </c>
      <c r="M55" s="0" t="n">
        <f aca="false">K55/1000000</f>
        <v>5.46321</v>
      </c>
      <c r="N55" s="0" t="n">
        <f aca="false">(G55+I55)/1000000000</f>
        <v>354.436630248</v>
      </c>
      <c r="O55" s="0" t="n">
        <f aca="false">(H55+J55)/1000000000</f>
        <v>118.512100219</v>
      </c>
      <c r="P55" s="0" t="n">
        <f aca="false">N55/$M55</f>
        <v>64.8769917773617</v>
      </c>
      <c r="Q55" s="0" t="n">
        <f aca="false">O55/$M55</f>
        <v>21.6927594251365</v>
      </c>
      <c r="R55" s="0" t="n">
        <f aca="false">P55+Q55</f>
        <v>86.5697512024981</v>
      </c>
      <c r="S55" s="0" t="n">
        <f aca="false">M$52/M55</f>
        <v>3.21350744342612</v>
      </c>
      <c r="T55" s="0" t="n">
        <f aca="false">N$52/N55</f>
        <v>2.27827531854986</v>
      </c>
      <c r="U55" s="0" t="n">
        <f aca="false">O$52/O55</f>
        <v>2.39930555779158</v>
      </c>
      <c r="V55" s="0" t="n">
        <f aca="false">(N$52+O$52)/(N55+O55)</f>
        <v>2.30860323132041</v>
      </c>
    </row>
    <row r="56" customFormat="false" ht="12.8" hidden="false" customHeight="false" outlineLevel="0" collapsed="false">
      <c r="B56" s="0" t="n">
        <v>166115033</v>
      </c>
      <c r="C56" s="0" t="n">
        <v>77596210635</v>
      </c>
      <c r="D56" s="0" t="n">
        <v>25752466157</v>
      </c>
      <c r="E56" s="0" t="n">
        <v>2749615870</v>
      </c>
      <c r="F56" s="0" t="n">
        <v>11828995082</v>
      </c>
      <c r="G56" s="0" t="n">
        <v>215652801513</v>
      </c>
      <c r="H56" s="0" t="n">
        <v>92966567993</v>
      </c>
      <c r="I56" s="0" t="n">
        <v>124242416381</v>
      </c>
      <c r="J56" s="0" t="n">
        <v>21047210693</v>
      </c>
      <c r="K56" s="0" t="n">
        <v>4992584</v>
      </c>
      <c r="L56" s="0" t="n">
        <v>5</v>
      </c>
      <c r="M56" s="0" t="n">
        <f aca="false">K56/1000000</f>
        <v>4.992584</v>
      </c>
      <c r="N56" s="0" t="n">
        <f aca="false">(G56+I56)/1000000000</f>
        <v>339.895217894</v>
      </c>
      <c r="O56" s="0" t="n">
        <f aca="false">(H56+J56)/1000000000</f>
        <v>114.013778686</v>
      </c>
      <c r="P56" s="0" t="n">
        <f aca="false">N56/$M56</f>
        <v>68.0800198642627</v>
      </c>
      <c r="Q56" s="0" t="n">
        <f aca="false">O56/$M56</f>
        <v>22.8366270223996</v>
      </c>
      <c r="R56" s="0" t="n">
        <f aca="false">P56+Q56</f>
        <v>90.9166468866623</v>
      </c>
      <c r="S56" s="0" t="n">
        <f aca="false">M$52/M56</f>
        <v>3.51642876714743</v>
      </c>
      <c r="T56" s="0" t="n">
        <f aca="false">N$52/N56</f>
        <v>2.37574459472339</v>
      </c>
      <c r="U56" s="0" t="n">
        <f aca="false">O$52/O56</f>
        <v>2.49396822031577</v>
      </c>
      <c r="V56" s="0" t="n">
        <f aca="false">(N$52+O$52)/(N56+O56)</f>
        <v>2.40544024381893</v>
      </c>
    </row>
    <row r="57" customFormat="false" ht="12.8" hidden="false" customHeight="false" outlineLevel="0" collapsed="false">
      <c r="B57" s="0" t="n">
        <v>173864814</v>
      </c>
      <c r="C57" s="0" t="n">
        <v>77641320394</v>
      </c>
      <c r="D57" s="0" t="n">
        <v>25758980930</v>
      </c>
      <c r="E57" s="0" t="n">
        <v>2749759036</v>
      </c>
      <c r="F57" s="0" t="n">
        <v>11841798369</v>
      </c>
      <c r="G57" s="0" t="n">
        <v>214886001586</v>
      </c>
      <c r="H57" s="0" t="n">
        <v>93393310546</v>
      </c>
      <c r="I57" s="0" t="n">
        <v>108744476318</v>
      </c>
      <c r="J57" s="0" t="n">
        <v>19969757080</v>
      </c>
      <c r="K57" s="0" t="n">
        <v>4741942</v>
      </c>
      <c r="L57" s="0" t="n">
        <v>6</v>
      </c>
      <c r="M57" s="0" t="n">
        <f aca="false">K57/1000000</f>
        <v>4.741942</v>
      </c>
      <c r="N57" s="0" t="n">
        <f aca="false">(G57+I57)/1000000000</f>
        <v>323.630477904</v>
      </c>
      <c r="O57" s="0" t="n">
        <f aca="false">(H57+J57)/1000000000</f>
        <v>113.363067626</v>
      </c>
      <c r="P57" s="0" t="n">
        <f aca="false">N57/$M57</f>
        <v>68.2485104001694</v>
      </c>
      <c r="Q57" s="0" t="n">
        <f aca="false">O57/$M57</f>
        <v>23.9064644034027</v>
      </c>
      <c r="R57" s="0" t="n">
        <f aca="false">P57+Q57</f>
        <v>92.154974803572</v>
      </c>
      <c r="S57" s="0" t="n">
        <f aca="false">M$52/M57</f>
        <v>3.70229454514627</v>
      </c>
      <c r="T57" s="0" t="n">
        <f aca="false">N$52/N57</f>
        <v>2.49514270693483</v>
      </c>
      <c r="U57" s="0" t="n">
        <f aca="false">O$52/O57</f>
        <v>2.50828375303938</v>
      </c>
      <c r="V57" s="0" t="n">
        <f aca="false">(N$52+O$52)/(N57+O57)</f>
        <v>2.49855170304808</v>
      </c>
    </row>
    <row r="58" customFormat="false" ht="12.8" hidden="false" customHeight="false" outlineLevel="0" collapsed="false">
      <c r="B58" s="0" t="n">
        <v>169215615</v>
      </c>
      <c r="C58" s="0" t="n">
        <v>78232216300</v>
      </c>
      <c r="D58" s="0" t="n">
        <v>25843853344</v>
      </c>
      <c r="E58" s="0" t="n">
        <v>2749720153</v>
      </c>
      <c r="F58" s="0" t="n">
        <v>12010649587</v>
      </c>
      <c r="G58" s="0" t="n">
        <v>188105072021</v>
      </c>
      <c r="H58" s="0" t="n">
        <v>81177474975</v>
      </c>
      <c r="I58" s="0" t="n">
        <v>116645858764</v>
      </c>
      <c r="J58" s="0" t="n">
        <v>25450164794</v>
      </c>
      <c r="K58" s="0" t="n">
        <v>4193983</v>
      </c>
      <c r="L58" s="0" t="n">
        <v>7</v>
      </c>
      <c r="M58" s="0" t="n">
        <f aca="false">K58/1000000</f>
        <v>4.193983</v>
      </c>
      <c r="N58" s="0" t="n">
        <f aca="false">(G58+I58)/1000000000</f>
        <v>304.750930785</v>
      </c>
      <c r="O58" s="0" t="n">
        <f aca="false">(H58+J58)/1000000000</f>
        <v>106.627639769</v>
      </c>
      <c r="P58" s="0" t="n">
        <f aca="false">N58/$M58</f>
        <v>72.6638450334682</v>
      </c>
      <c r="Q58" s="0" t="n">
        <f aca="false">O58/$M58</f>
        <v>25.4239561221397</v>
      </c>
      <c r="R58" s="0" t="n">
        <f aca="false">P58+Q58</f>
        <v>98.0878011556079</v>
      </c>
      <c r="S58" s="0" t="n">
        <f aca="false">M$52/M58</f>
        <v>4.18601267577861</v>
      </c>
      <c r="T58" s="0" t="n">
        <f aca="false">N$52/N58</f>
        <v>2.64971865583469</v>
      </c>
      <c r="U58" s="0" t="n">
        <f aca="false">O$52/O58</f>
        <v>2.66672638855192</v>
      </c>
      <c r="V58" s="0" t="n">
        <f aca="false">(N$52+O$52)/(N58+O58)</f>
        <v>2.65412699046188</v>
      </c>
    </row>
    <row r="59" customFormat="false" ht="12.8" hidden="false" customHeight="false" outlineLevel="0" collapsed="false">
      <c r="B59" s="0" t="n">
        <v>166048939</v>
      </c>
      <c r="C59" s="0" t="n">
        <v>78691833588</v>
      </c>
      <c r="D59" s="0" t="n">
        <v>25909865620</v>
      </c>
      <c r="E59" s="0" t="n">
        <v>2749814963</v>
      </c>
      <c r="F59" s="0" t="n">
        <v>12141928045</v>
      </c>
      <c r="G59" s="0" t="n">
        <v>168005020141</v>
      </c>
      <c r="H59" s="0" t="n">
        <v>71431015014</v>
      </c>
      <c r="I59" s="0" t="n">
        <v>117042007446</v>
      </c>
      <c r="J59" s="0" t="n">
        <v>26465072631</v>
      </c>
      <c r="K59" s="0" t="n">
        <v>3780606</v>
      </c>
      <c r="L59" s="0" t="n">
        <v>8</v>
      </c>
      <c r="M59" s="0" t="n">
        <f aca="false">K59/1000000</f>
        <v>3.780606</v>
      </c>
      <c r="N59" s="0" t="n">
        <f aca="false">(G59+I59)/1000000000</f>
        <v>285.047027587</v>
      </c>
      <c r="O59" s="0" t="n">
        <f aca="false">(H59+J59)/1000000000</f>
        <v>97.896087645</v>
      </c>
      <c r="P59" s="0" t="n">
        <f aca="false">N59/$M59</f>
        <v>75.3971790731433</v>
      </c>
      <c r="Q59" s="0" t="n">
        <f aca="false">O59/$M59</f>
        <v>25.8942845789802</v>
      </c>
      <c r="R59" s="0" t="n">
        <f aca="false">P59+Q59</f>
        <v>101.291463652124</v>
      </c>
      <c r="S59" s="0" t="n">
        <f aca="false">M$52/M59</f>
        <v>4.64371743577617</v>
      </c>
      <c r="T59" s="0" t="n">
        <f aca="false">N$52/N59</f>
        <v>2.8328807127713</v>
      </c>
      <c r="U59" s="0" t="n">
        <f aca="false">O$52/O59</f>
        <v>2.90457716504591</v>
      </c>
      <c r="V59" s="0" t="n">
        <f aca="false">(N$52+O$52)/(N59+O59)</f>
        <v>2.8512092892531</v>
      </c>
    </row>
    <row r="60" customFormat="false" ht="12.8" hidden="false" customHeight="false" outlineLevel="0" collapsed="false">
      <c r="B60" s="0" t="n">
        <v>167923327</v>
      </c>
      <c r="C60" s="0" t="n">
        <v>79045694366</v>
      </c>
      <c r="D60" s="0" t="n">
        <v>25960675771</v>
      </c>
      <c r="E60" s="0" t="n">
        <v>2749818929</v>
      </c>
      <c r="F60" s="0" t="n">
        <v>12243015187</v>
      </c>
      <c r="G60" s="0" t="n">
        <v>156202941894</v>
      </c>
      <c r="H60" s="0" t="n">
        <v>68249221801</v>
      </c>
      <c r="I60" s="0" t="n">
        <v>113950088500</v>
      </c>
      <c r="J60" s="0" t="n">
        <v>25696365356</v>
      </c>
      <c r="K60" s="0" t="n">
        <v>3550031</v>
      </c>
      <c r="L60" s="0" t="n">
        <v>9</v>
      </c>
      <c r="M60" s="0" t="n">
        <f aca="false">K60/1000000</f>
        <v>3.550031</v>
      </c>
      <c r="N60" s="0" t="n">
        <f aca="false">(G60+I60)/1000000000</f>
        <v>270.153030394</v>
      </c>
      <c r="O60" s="0" t="n">
        <f aca="false">(H60+J60)/1000000000</f>
        <v>93.945587157</v>
      </c>
      <c r="P60" s="0" t="n">
        <f aca="false">N60/$M60</f>
        <v>76.098780656845</v>
      </c>
      <c r="Q60" s="0" t="n">
        <f aca="false">O60/$M60</f>
        <v>26.4633145899289</v>
      </c>
      <c r="R60" s="0" t="n">
        <f aca="false">P60+Q60</f>
        <v>102.562095246774</v>
      </c>
      <c r="S60" s="0" t="n">
        <f aca="false">M$52/M60</f>
        <v>4.94532751967518</v>
      </c>
      <c r="T60" s="0" t="n">
        <f aca="false">N$52/N60</f>
        <v>2.98906225670062</v>
      </c>
      <c r="U60" s="0" t="n">
        <f aca="false">O$52/O60</f>
        <v>3.02671737253401</v>
      </c>
      <c r="V60" s="0" t="n">
        <f aca="false">(N$52+O$52)/(N60+O60)</f>
        <v>2.99877811882123</v>
      </c>
    </row>
    <row r="61" customFormat="false" ht="12.8" hidden="false" customHeight="false" outlineLevel="0" collapsed="false">
      <c r="B61" s="0" t="n">
        <v>171502558</v>
      </c>
      <c r="C61" s="0" t="n">
        <v>78656998608</v>
      </c>
      <c r="D61" s="0" t="n">
        <v>25904895665</v>
      </c>
      <c r="E61" s="0" t="n">
        <v>2749871728</v>
      </c>
      <c r="F61" s="0" t="n">
        <v>12131936595</v>
      </c>
      <c r="G61" s="0" t="n">
        <v>144649032592</v>
      </c>
      <c r="H61" s="0" t="n">
        <v>62040328979</v>
      </c>
      <c r="I61" s="0" t="n">
        <v>118414459228</v>
      </c>
      <c r="J61" s="0" t="n">
        <v>25542221069</v>
      </c>
      <c r="K61" s="0" t="n">
        <v>3318952</v>
      </c>
      <c r="L61" s="0" t="n">
        <v>10</v>
      </c>
      <c r="M61" s="0" t="n">
        <f aca="false">K61/1000000</f>
        <v>3.318952</v>
      </c>
      <c r="N61" s="0" t="n">
        <f aca="false">(G61+I61)/1000000000</f>
        <v>263.06349182</v>
      </c>
      <c r="O61" s="0" t="n">
        <f aca="false">(H61+J61)/1000000000</f>
        <v>87.582550048</v>
      </c>
      <c r="P61" s="0" t="n">
        <f aca="false">N61/$M61</f>
        <v>79.2610112529497</v>
      </c>
      <c r="Q61" s="0" t="n">
        <f aca="false">O61/$M61</f>
        <v>26.3886160595272</v>
      </c>
      <c r="R61" s="0" t="n">
        <f aca="false">P61+Q61</f>
        <v>105.649627312477</v>
      </c>
      <c r="S61" s="0" t="n">
        <f aca="false">M$52/M61</f>
        <v>5.2896414289812</v>
      </c>
      <c r="T61" s="0" t="n">
        <f aca="false">N$52/N61</f>
        <v>3.06961722851505</v>
      </c>
      <c r="U61" s="0" t="n">
        <f aca="false">O$52/O61</f>
        <v>3.24661408654078</v>
      </c>
      <c r="V61" s="0" t="n">
        <f aca="false">(N$52+O$52)/(N61+O61)</f>
        <v>3.11382658588807</v>
      </c>
    </row>
    <row r="62" customFormat="false" ht="12.8" hidden="false" customHeight="false" outlineLevel="0" collapsed="false">
      <c r="B62" s="0" t="n">
        <v>172545498</v>
      </c>
      <c r="C62" s="0" t="n">
        <v>78430483380</v>
      </c>
      <c r="D62" s="0" t="n">
        <v>25872795014</v>
      </c>
      <c r="E62" s="0" t="n">
        <v>2749986784</v>
      </c>
      <c r="F62" s="0" t="n">
        <v>12067158830</v>
      </c>
      <c r="G62" s="0" t="n">
        <v>135230285644</v>
      </c>
      <c r="H62" s="0" t="n">
        <v>57071777343</v>
      </c>
      <c r="I62" s="0" t="n">
        <v>118537780761</v>
      </c>
      <c r="J62" s="0" t="n">
        <v>26341796875</v>
      </c>
      <c r="K62" s="0" t="n">
        <v>3129334</v>
      </c>
      <c r="L62" s="0" t="n">
        <v>11</v>
      </c>
      <c r="M62" s="0" t="n">
        <f aca="false">K62/1000000</f>
        <v>3.129334</v>
      </c>
      <c r="N62" s="0" t="n">
        <f aca="false">(G62+I62)/1000000000</f>
        <v>253.768066405</v>
      </c>
      <c r="O62" s="0" t="n">
        <f aca="false">(H62+J62)/1000000000</f>
        <v>83.413574218</v>
      </c>
      <c r="P62" s="0" t="n">
        <f aca="false">N62/$M62</f>
        <v>81.093314553512</v>
      </c>
      <c r="Q62" s="0" t="n">
        <f aca="false">O62/$M62</f>
        <v>26.6553759419736</v>
      </c>
      <c r="R62" s="0" t="n">
        <f aca="false">P62+Q62</f>
        <v>107.748690495486</v>
      </c>
      <c r="S62" s="0" t="n">
        <f aca="false">M$52/M62</f>
        <v>5.61016050060492</v>
      </c>
      <c r="T62" s="0" t="n">
        <f aca="false">N$52/N62</f>
        <v>3.18205611180119</v>
      </c>
      <c r="U62" s="0" t="n">
        <f aca="false">O$52/O62</f>
        <v>3.40887851152217</v>
      </c>
      <c r="V62" s="0" t="n">
        <f aca="false">(N$52+O$52)/(N62+O62)</f>
        <v>3.23816849988517</v>
      </c>
    </row>
    <row r="63" customFormat="false" ht="12.8" hidden="false" customHeight="false" outlineLevel="0" collapsed="false">
      <c r="B63" s="0" t="n">
        <v>181618345</v>
      </c>
      <c r="C63" s="0" t="n">
        <v>79130830829</v>
      </c>
      <c r="D63" s="0" t="n">
        <v>25973063796</v>
      </c>
      <c r="E63" s="0" t="n">
        <v>2749980041</v>
      </c>
      <c r="F63" s="0" t="n">
        <v>12267257639</v>
      </c>
      <c r="G63" s="0" t="n">
        <v>140533172607</v>
      </c>
      <c r="H63" s="0" t="n">
        <v>59501464843</v>
      </c>
      <c r="I63" s="0" t="n">
        <v>133132980346</v>
      </c>
      <c r="J63" s="0" t="n">
        <v>27808929443</v>
      </c>
      <c r="K63" s="0" t="n">
        <v>3302153</v>
      </c>
      <c r="L63" s="0" t="n">
        <v>12</v>
      </c>
      <c r="M63" s="0" t="n">
        <f aca="false">K63/1000000</f>
        <v>3.302153</v>
      </c>
      <c r="N63" s="0" t="n">
        <f aca="false">(G63+I63)/1000000000</f>
        <v>273.666152953</v>
      </c>
      <c r="O63" s="0" t="n">
        <f aca="false">(H63+J63)/1000000000</f>
        <v>87.310394286</v>
      </c>
      <c r="P63" s="0" t="n">
        <f aca="false">N63/$M63</f>
        <v>82.8750675553192</v>
      </c>
      <c r="Q63" s="0" t="n">
        <f aca="false">O63/$M63</f>
        <v>26.4404448509806</v>
      </c>
      <c r="R63" s="0" t="n">
        <f aca="false">P63+Q63</f>
        <v>109.3155124063</v>
      </c>
      <c r="S63" s="0" t="n">
        <f aca="false">M$52/M63</f>
        <v>5.3165513530112</v>
      </c>
      <c r="T63" s="0" t="n">
        <f aca="false">N$52/N63</f>
        <v>2.95069089827372</v>
      </c>
      <c r="U63" s="0" t="n">
        <f aca="false">O$52/O63</f>
        <v>3.25673412709115</v>
      </c>
      <c r="V63" s="0" t="n">
        <f aca="false">(N$52+O$52)/(N63+O63)</f>
        <v>3.02471441913952</v>
      </c>
    </row>
    <row r="64" customFormat="false" ht="12.8" hidden="false" customHeight="false" outlineLevel="0" collapsed="false">
      <c r="B64" s="0" t="n">
        <v>171145593</v>
      </c>
      <c r="C64" s="0" t="n">
        <v>81588357107</v>
      </c>
      <c r="D64" s="0" t="n">
        <v>26325098808</v>
      </c>
      <c r="E64" s="0" t="n">
        <v>2750027645</v>
      </c>
      <c r="F64" s="0" t="n">
        <v>12969381235</v>
      </c>
      <c r="G64" s="0" t="n">
        <v>150507431030</v>
      </c>
      <c r="H64" s="0" t="n">
        <v>63601882934</v>
      </c>
      <c r="I64" s="0" t="n">
        <v>136675079345</v>
      </c>
      <c r="J64" s="0" t="n">
        <v>27607055664</v>
      </c>
      <c r="K64" s="0" t="n">
        <v>3599932</v>
      </c>
      <c r="L64" s="0" t="n">
        <v>13</v>
      </c>
      <c r="M64" s="0" t="n">
        <f aca="false">K64/1000000</f>
        <v>3.599932</v>
      </c>
      <c r="N64" s="0" t="n">
        <f aca="false">(G64+I64)/1000000000</f>
        <v>287.182510375</v>
      </c>
      <c r="O64" s="0" t="n">
        <f aca="false">(H64+J64)/1000000000</f>
        <v>91.208938598</v>
      </c>
      <c r="P64" s="0" t="n">
        <f aca="false">N64/$M64</f>
        <v>79.7744263988875</v>
      </c>
      <c r="Q64" s="0" t="n">
        <f aca="false">O64/$M64</f>
        <v>25.3362948516805</v>
      </c>
      <c r="R64" s="0" t="n">
        <f aca="false">P64+Q64</f>
        <v>105.110721250568</v>
      </c>
      <c r="S64" s="0" t="n">
        <f aca="false">M$52/M64</f>
        <v>4.8767771169011</v>
      </c>
      <c r="T64" s="0" t="n">
        <f aca="false">N$52/N64</f>
        <v>2.81181547452026</v>
      </c>
      <c r="U64" s="0" t="n">
        <f aca="false">O$52/O64</f>
        <v>3.11753151710544</v>
      </c>
      <c r="V64" s="0" t="n">
        <f aca="false">(N$52+O$52)/(N64+O64)</f>
        <v>2.88550645203113</v>
      </c>
    </row>
    <row r="65" customFormat="false" ht="12.8" hidden="false" customHeight="false" outlineLevel="0" collapsed="false">
      <c r="B65" s="0" t="n">
        <v>173306526</v>
      </c>
      <c r="C65" s="0" t="n">
        <v>81203741626</v>
      </c>
      <c r="D65" s="0" t="n">
        <v>26270443258</v>
      </c>
      <c r="E65" s="0" t="n">
        <v>2750180484</v>
      </c>
      <c r="F65" s="0" t="n">
        <v>12859422250</v>
      </c>
      <c r="G65" s="0" t="n">
        <v>149973953247</v>
      </c>
      <c r="H65" s="0" t="n">
        <v>63643692016</v>
      </c>
      <c r="I65" s="0" t="n">
        <v>134821868896</v>
      </c>
      <c r="J65" s="0" t="n">
        <v>27285018920</v>
      </c>
      <c r="K65" s="0" t="n">
        <v>3530661</v>
      </c>
      <c r="L65" s="0" t="n">
        <v>14</v>
      </c>
      <c r="M65" s="0" t="n">
        <f aca="false">K65/1000000</f>
        <v>3.530661</v>
      </c>
      <c r="N65" s="0" t="n">
        <f aca="false">(G65+I65)/1000000000</f>
        <v>284.795822143</v>
      </c>
      <c r="O65" s="0" t="n">
        <f aca="false">(H65+J65)/1000000000</f>
        <v>90.928710936</v>
      </c>
      <c r="P65" s="0" t="n">
        <f aca="false">N65/$M65</f>
        <v>80.6635987264141</v>
      </c>
      <c r="Q65" s="0" t="n">
        <f aca="false">O65/$M65</f>
        <v>25.7540191301289</v>
      </c>
      <c r="R65" s="0" t="n">
        <f aca="false">P65+Q65</f>
        <v>106.417617856543</v>
      </c>
      <c r="S65" s="0" t="n">
        <f aca="false">M$52/M65</f>
        <v>4.97245869824376</v>
      </c>
      <c r="T65" s="0" t="n">
        <f aca="false">N$52/N65</f>
        <v>2.83537946802654</v>
      </c>
      <c r="U65" s="0" t="n">
        <f aca="false">O$52/O65</f>
        <v>3.1271392478129</v>
      </c>
      <c r="V65" s="0" t="n">
        <f aca="false">(N$52+O$52)/(N65+O65)</f>
        <v>2.90598795467909</v>
      </c>
    </row>
    <row r="66" customFormat="false" ht="12.8" hidden="false" customHeight="false" outlineLevel="0" collapsed="false">
      <c r="B66" s="0" t="n">
        <v>178693807</v>
      </c>
      <c r="C66" s="0" t="n">
        <v>80840858197</v>
      </c>
      <c r="D66" s="0" t="n">
        <v>26218772145</v>
      </c>
      <c r="E66" s="0" t="n">
        <v>2750128642</v>
      </c>
      <c r="F66" s="0" t="n">
        <v>12755752855</v>
      </c>
      <c r="G66" s="0" t="n">
        <v>152747879028</v>
      </c>
      <c r="H66" s="0" t="n">
        <v>68888504028</v>
      </c>
      <c r="I66" s="0" t="n">
        <v>133602386474</v>
      </c>
      <c r="J66" s="0" t="n">
        <v>27537124633</v>
      </c>
      <c r="K66" s="0" t="n">
        <v>3543188</v>
      </c>
      <c r="L66" s="0" t="n">
        <v>15</v>
      </c>
      <c r="M66" s="0" t="n">
        <f aca="false">K66/1000000</f>
        <v>3.543188</v>
      </c>
      <c r="N66" s="0" t="n">
        <f aca="false">(G66+I66)/1000000000</f>
        <v>286.350265502</v>
      </c>
      <c r="O66" s="0" t="n">
        <f aca="false">(H66+J66)/1000000000</f>
        <v>96.425628661</v>
      </c>
      <c r="P66" s="0" t="n">
        <f aca="false">N66/$M66</f>
        <v>80.8171244376533</v>
      </c>
      <c r="Q66" s="0" t="n">
        <f aca="false">O66/$M66</f>
        <v>27.2143698446145</v>
      </c>
      <c r="R66" s="0" t="n">
        <f aca="false">P66+Q66</f>
        <v>108.031494282268</v>
      </c>
      <c r="S66" s="0" t="n">
        <f aca="false">M$52/M66</f>
        <v>4.95487848796056</v>
      </c>
      <c r="T66" s="0" t="n">
        <f aca="false">N$52/N66</f>
        <v>2.81998770026759</v>
      </c>
      <c r="U66" s="0" t="n">
        <f aca="false">O$52/O66</f>
        <v>2.94887100731972</v>
      </c>
      <c r="V66" s="0" t="n">
        <f aca="false">(N$52+O$52)/(N66+O66)</f>
        <v>2.85245488040072</v>
      </c>
    </row>
    <row r="67" customFormat="false" ht="12.8" hidden="false" customHeight="false" outlineLevel="0" collapsed="false">
      <c r="B67" s="0" t="n">
        <v>169917723</v>
      </c>
      <c r="C67" s="0" t="n">
        <v>81901484515</v>
      </c>
      <c r="D67" s="0" t="n">
        <v>26368991556</v>
      </c>
      <c r="E67" s="0" t="n">
        <v>2750193427</v>
      </c>
      <c r="F67" s="0" t="n">
        <v>13058749492</v>
      </c>
      <c r="G67" s="0" t="n">
        <v>145642059326</v>
      </c>
      <c r="H67" s="0" t="n">
        <v>64432815551</v>
      </c>
      <c r="I67" s="0" t="n">
        <v>121530166625</v>
      </c>
      <c r="J67" s="0" t="n">
        <v>24837478637</v>
      </c>
      <c r="K67" s="0" t="n">
        <v>3341794</v>
      </c>
      <c r="L67" s="0" t="n">
        <v>16</v>
      </c>
      <c r="M67" s="0" t="n">
        <f aca="false">K67/1000000</f>
        <v>3.341794</v>
      </c>
      <c r="N67" s="0" t="n">
        <f aca="false">(G67+I67)/1000000000</f>
        <v>267.172225951</v>
      </c>
      <c r="O67" s="0" t="n">
        <f aca="false">(H67+J67)/1000000000</f>
        <v>89.270294188</v>
      </c>
      <c r="P67" s="0" t="n">
        <f aca="false">N67/$M67</f>
        <v>79.9487418886383</v>
      </c>
      <c r="Q67" s="0" t="n">
        <f aca="false">O67/$M67</f>
        <v>26.7132845974348</v>
      </c>
      <c r="R67" s="0" t="n">
        <f aca="false">P67+Q67</f>
        <v>106.662026486073</v>
      </c>
      <c r="S67" s="0" t="n">
        <f aca="false">M$52/M67</f>
        <v>5.25348540334922</v>
      </c>
      <c r="T67" s="0" t="n">
        <f aca="false">N$52/N67</f>
        <v>3.02241082062212</v>
      </c>
      <c r="U67" s="0" t="n">
        <f aca="false">O$52/O67</f>
        <v>3.18523360214514</v>
      </c>
      <c r="V67" s="0" t="n">
        <f aca="false">(N$52+O$52)/(N67+O67)</f>
        <v>3.06318945051566</v>
      </c>
    </row>
    <row r="68" customFormat="false" ht="12.8" hidden="false" customHeight="false" outlineLevel="0" collapsed="false">
      <c r="B68" s="0" t="n">
        <v>180478866</v>
      </c>
      <c r="C68" s="0" t="n">
        <v>81679135025</v>
      </c>
      <c r="D68" s="0" t="n">
        <v>26337213169</v>
      </c>
      <c r="E68" s="0" t="n">
        <v>2750344321</v>
      </c>
      <c r="F68" s="0" t="n">
        <v>12995151053</v>
      </c>
      <c r="G68" s="0" t="n">
        <v>146203308105</v>
      </c>
      <c r="H68" s="0" t="n">
        <v>64626022338</v>
      </c>
      <c r="I68" s="0" t="n">
        <v>119961639404</v>
      </c>
      <c r="J68" s="0" t="n">
        <v>24811645507</v>
      </c>
      <c r="K68" s="0" t="n">
        <v>3309419</v>
      </c>
      <c r="L68" s="0" t="n">
        <v>17</v>
      </c>
      <c r="M68" s="0" t="n">
        <f aca="false">K68/1000000</f>
        <v>3.309419</v>
      </c>
      <c r="N68" s="0" t="n">
        <f aca="false">(G68+I68)/1000000000</f>
        <v>266.164947509</v>
      </c>
      <c r="O68" s="0" t="n">
        <f aca="false">(H68+J68)/1000000000</f>
        <v>89.437667845</v>
      </c>
      <c r="P68" s="0" t="n">
        <f aca="false">N68/$M68</f>
        <v>80.4264880055986</v>
      </c>
      <c r="Q68" s="0" t="n">
        <f aca="false">O68/$M68</f>
        <v>27.0251871536968</v>
      </c>
      <c r="R68" s="0" t="n">
        <f aca="false">P68+Q68</f>
        <v>107.451675159295</v>
      </c>
      <c r="S68" s="0" t="n">
        <f aca="false">M$52/M68</f>
        <v>5.30487859047162</v>
      </c>
      <c r="T68" s="0" t="n">
        <f aca="false">N$52/N68</f>
        <v>3.03384887544854</v>
      </c>
      <c r="U68" s="0" t="n">
        <f aca="false">O$52/O68</f>
        <v>3.17927275578996</v>
      </c>
      <c r="V68" s="0" t="n">
        <f aca="false">(N$52+O$52)/(N68+O68)</f>
        <v>3.07042445769998</v>
      </c>
    </row>
    <row r="69" customFormat="false" ht="12.8" hidden="false" customHeight="false" outlineLevel="0" collapsed="false">
      <c r="B69" s="0" t="n">
        <v>189646680</v>
      </c>
      <c r="C69" s="0" t="n">
        <v>81411599227</v>
      </c>
      <c r="D69" s="0" t="n">
        <v>26298964231</v>
      </c>
      <c r="E69" s="0" t="n">
        <v>2750309895</v>
      </c>
      <c r="F69" s="0" t="n">
        <v>12918718618</v>
      </c>
      <c r="G69" s="0" t="n">
        <v>148616195678</v>
      </c>
      <c r="H69" s="0" t="n">
        <v>68066650390</v>
      </c>
      <c r="I69" s="0" t="n">
        <v>119648498535</v>
      </c>
      <c r="J69" s="0" t="n">
        <v>25319763183</v>
      </c>
      <c r="K69" s="0" t="n">
        <v>3346578</v>
      </c>
      <c r="L69" s="0" t="n">
        <v>18</v>
      </c>
      <c r="M69" s="0" t="n">
        <f aca="false">K69/1000000</f>
        <v>3.346578</v>
      </c>
      <c r="N69" s="0" t="n">
        <f aca="false">(G69+I69)/1000000000</f>
        <v>268.264694213</v>
      </c>
      <c r="O69" s="0" t="n">
        <f aca="false">(H69+J69)/1000000000</f>
        <v>93.386413573</v>
      </c>
      <c r="P69" s="0" t="n">
        <f aca="false">N69/$M69</f>
        <v>80.1608969559353</v>
      </c>
      <c r="Q69" s="0" t="n">
        <f aca="false">O69/$M69</f>
        <v>27.905046161482</v>
      </c>
      <c r="R69" s="0" t="n">
        <f aca="false">P69+Q69</f>
        <v>108.065943117417</v>
      </c>
      <c r="S69" s="0" t="n">
        <f aca="false">M$52/M69</f>
        <v>5.24597544118201</v>
      </c>
      <c r="T69" s="0" t="n">
        <f aca="false">N$52/N69</f>
        <v>3.01010249989456</v>
      </c>
      <c r="U69" s="0" t="n">
        <f aca="false">O$52/O69</f>
        <v>3.0448405698622</v>
      </c>
      <c r="V69" s="0" t="n">
        <f aca="false">(N$52+O$52)/(N69+O69)</f>
        <v>3.01907264736233</v>
      </c>
    </row>
    <row r="70" customFormat="false" ht="12.8" hidden="false" customHeight="false" outlineLevel="0" collapsed="false">
      <c r="B70" s="0" t="n">
        <v>183823548</v>
      </c>
      <c r="C70" s="0" t="n">
        <v>81604647756</v>
      </c>
      <c r="D70" s="0" t="n">
        <v>26326687743</v>
      </c>
      <c r="E70" s="0" t="n">
        <v>2750352624</v>
      </c>
      <c r="F70" s="0" t="n">
        <v>12973859857</v>
      </c>
      <c r="G70" s="0" t="n">
        <v>140644073486</v>
      </c>
      <c r="H70" s="0" t="n">
        <v>62487258911</v>
      </c>
      <c r="I70" s="0" t="n">
        <v>118238006591</v>
      </c>
      <c r="J70" s="0" t="n">
        <v>26132858276</v>
      </c>
      <c r="K70" s="0" t="n">
        <v>3188020</v>
      </c>
      <c r="L70" s="0" t="n">
        <v>19</v>
      </c>
      <c r="M70" s="0" t="n">
        <f aca="false">K70/1000000</f>
        <v>3.18802</v>
      </c>
      <c r="N70" s="0" t="n">
        <f aca="false">(G70+I70)/1000000000</f>
        <v>258.882080077</v>
      </c>
      <c r="O70" s="0" t="n">
        <f aca="false">(H70+J70)/1000000000</f>
        <v>88.620117187</v>
      </c>
      <c r="P70" s="0" t="n">
        <f aca="false">N70/$M70</f>
        <v>81.2046599698245</v>
      </c>
      <c r="Q70" s="0" t="n">
        <f aca="false">O70/$M70</f>
        <v>27.7978548399947</v>
      </c>
      <c r="R70" s="0" t="n">
        <f aca="false">P70+Q70</f>
        <v>109.002514809819</v>
      </c>
      <c r="S70" s="0" t="n">
        <f aca="false">M$52/M70</f>
        <v>5.50688703333103</v>
      </c>
      <c r="T70" s="0" t="n">
        <f aca="false">N$52/N70</f>
        <v>3.11919707398759</v>
      </c>
      <c r="U70" s="0" t="n">
        <f aca="false">O$52/O70</f>
        <v>3.20860262598154</v>
      </c>
      <c r="V70" s="0" t="n">
        <f aca="false">(N$52+O$52)/(N70+O70)</f>
        <v>3.14199730534513</v>
      </c>
    </row>
    <row r="71" customFormat="false" ht="12.8" hidden="false" customHeight="false" outlineLevel="0" collapsed="false">
      <c r="B71" s="0" t="n">
        <v>182667201</v>
      </c>
      <c r="C71" s="0" t="n">
        <v>81932043952</v>
      </c>
      <c r="D71" s="0" t="n">
        <v>26374150326</v>
      </c>
      <c r="E71" s="0" t="n">
        <v>2750476804</v>
      </c>
      <c r="F71" s="0" t="n">
        <v>13067350838</v>
      </c>
      <c r="G71" s="0" t="n">
        <v>141289810180</v>
      </c>
      <c r="H71" s="0" t="n">
        <v>63519989013</v>
      </c>
      <c r="I71" s="0" t="n">
        <v>118925521850</v>
      </c>
      <c r="J71" s="0" t="n">
        <v>25588180541</v>
      </c>
      <c r="K71" s="0" t="n">
        <v>3220762</v>
      </c>
      <c r="L71" s="0" t="n">
        <v>20</v>
      </c>
      <c r="M71" s="0" t="n">
        <f aca="false">K71/1000000</f>
        <v>3.220762</v>
      </c>
      <c r="N71" s="0" t="n">
        <f aca="false">(G71+I71)/1000000000</f>
        <v>260.21533203</v>
      </c>
      <c r="O71" s="0" t="n">
        <f aca="false">(H71+J71)/1000000000</f>
        <v>89.108169554</v>
      </c>
      <c r="P71" s="0" t="n">
        <f aca="false">N71/$M71</f>
        <v>80.793095556269</v>
      </c>
      <c r="Q71" s="0" t="n">
        <f aca="false">O71/$M71</f>
        <v>27.6667973460939</v>
      </c>
      <c r="R71" s="0" t="n">
        <f aca="false">P71+Q71</f>
        <v>108.459892902363</v>
      </c>
      <c r="S71" s="0" t="n">
        <f aca="false">M$52/M71</f>
        <v>5.45090447540054</v>
      </c>
      <c r="T71" s="0" t="n">
        <f aca="false">N$52/N71</f>
        <v>3.10321540389059</v>
      </c>
      <c r="U71" s="0" t="n">
        <f aca="false">O$52/O71</f>
        <v>3.1910288601393</v>
      </c>
      <c r="V71" s="0" t="n">
        <f aca="false">(N$52+O$52)/(N71+O71)</f>
        <v>3.12561554677548</v>
      </c>
    </row>
    <row r="72" customFormat="false" ht="12.8" hidden="false" customHeight="false" outlineLevel="0" collapsed="false">
      <c r="B72" s="0" t="n">
        <v>180108860</v>
      </c>
      <c r="C72" s="0" t="n">
        <v>81865327101</v>
      </c>
      <c r="D72" s="0" t="n">
        <v>26364770363</v>
      </c>
      <c r="E72" s="0" t="n">
        <v>2751029613</v>
      </c>
      <c r="F72" s="0" t="n">
        <v>13048082812</v>
      </c>
      <c r="G72" s="0" t="n">
        <v>133636932373</v>
      </c>
      <c r="H72" s="0" t="n">
        <v>56895980834</v>
      </c>
      <c r="I72" s="0" t="n">
        <v>119312164306</v>
      </c>
      <c r="J72" s="0" t="n">
        <v>26804916381</v>
      </c>
      <c r="K72" s="0" t="n">
        <v>3073322</v>
      </c>
      <c r="L72" s="0" t="n">
        <v>21</v>
      </c>
      <c r="M72" s="0" t="n">
        <f aca="false">K72/1000000</f>
        <v>3.073322</v>
      </c>
      <c r="N72" s="0" t="n">
        <f aca="false">(G72+I72)/1000000000</f>
        <v>252.949096679</v>
      </c>
      <c r="O72" s="0" t="n">
        <f aca="false">(H72+J72)/1000000000</f>
        <v>83.700897215</v>
      </c>
      <c r="P72" s="0" t="n">
        <f aca="false">N72/$M72</f>
        <v>82.3047818220805</v>
      </c>
      <c r="Q72" s="0" t="n">
        <f aca="false">O72/$M72</f>
        <v>27.2346656858604</v>
      </c>
      <c r="R72" s="0" t="n">
        <f aca="false">P72+Q72</f>
        <v>109.539447507941</v>
      </c>
      <c r="S72" s="0" t="n">
        <f aca="false">M$52/M72</f>
        <v>5.71240696549206</v>
      </c>
      <c r="T72" s="0" t="n">
        <f aca="false">N$52/N72</f>
        <v>3.19235861003586</v>
      </c>
      <c r="U72" s="0" t="n">
        <f aca="false">O$52/O72</f>
        <v>3.39717673504272</v>
      </c>
      <c r="V72" s="0" t="n">
        <f aca="false">(N$52+O$52)/(N72+O72)</f>
        <v>3.24328230271345</v>
      </c>
    </row>
    <row r="73" customFormat="false" ht="12.8" hidden="false" customHeight="false" outlineLevel="0" collapsed="false">
      <c r="B73" s="0" t="n">
        <v>187184724</v>
      </c>
      <c r="C73" s="0" t="n">
        <v>80672442354</v>
      </c>
      <c r="D73" s="0" t="n">
        <v>26194318612</v>
      </c>
      <c r="E73" s="0" t="n">
        <v>2750702451</v>
      </c>
      <c r="F73" s="0" t="n">
        <v>12707349153</v>
      </c>
      <c r="G73" s="0" t="n">
        <v>131683120727</v>
      </c>
      <c r="H73" s="0" t="n">
        <v>57237319946</v>
      </c>
      <c r="I73" s="0" t="n">
        <v>121195571899</v>
      </c>
      <c r="J73" s="0" t="n">
        <v>27451354980</v>
      </c>
      <c r="K73" s="0" t="n">
        <v>3041137</v>
      </c>
      <c r="L73" s="0" t="n">
        <v>22</v>
      </c>
      <c r="M73" s="0" t="n">
        <f aca="false">K73/1000000</f>
        <v>3.041137</v>
      </c>
      <c r="N73" s="0" t="n">
        <f aca="false">(G73+I73)/1000000000</f>
        <v>252.878692626</v>
      </c>
      <c r="O73" s="0" t="n">
        <f aca="false">(H73+J73)/1000000000</f>
        <v>84.688674926</v>
      </c>
      <c r="P73" s="0" t="n">
        <f aca="false">N73/$M73</f>
        <v>83.1526802725428</v>
      </c>
      <c r="Q73" s="0" t="n">
        <f aca="false">O73/$M73</f>
        <v>27.8477013452534</v>
      </c>
      <c r="R73" s="0" t="n">
        <f aca="false">P73+Q73</f>
        <v>111.000381617796</v>
      </c>
      <c r="S73" s="0" t="n">
        <f aca="false">M$52/M73</f>
        <v>5.7728625839612</v>
      </c>
      <c r="T73" s="0" t="n">
        <f aca="false">N$52/N73</f>
        <v>3.19324739581074</v>
      </c>
      <c r="U73" s="0" t="n">
        <f aca="false">O$52/O73</f>
        <v>3.35755330886283</v>
      </c>
      <c r="V73" s="0" t="n">
        <f aca="false">(N$52+O$52)/(N73+O73)</f>
        <v>3.23446835315563</v>
      </c>
    </row>
    <row r="74" customFormat="false" ht="12.8" hidden="false" customHeight="false" outlineLevel="0" collapsed="false">
      <c r="B74" s="0" t="n">
        <v>185186528</v>
      </c>
      <c r="C74" s="0" t="n">
        <v>80629683241</v>
      </c>
      <c r="D74" s="0" t="n">
        <v>26188102452</v>
      </c>
      <c r="E74" s="0" t="n">
        <v>2750656202</v>
      </c>
      <c r="F74" s="0" t="n">
        <v>12695150397</v>
      </c>
      <c r="G74" s="0" t="n">
        <v>125993942260</v>
      </c>
      <c r="H74" s="0" t="n">
        <v>54687393188</v>
      </c>
      <c r="I74" s="0" t="n">
        <v>116304687500</v>
      </c>
      <c r="J74" s="0" t="n">
        <v>26537628173</v>
      </c>
      <c r="K74" s="0" t="n">
        <v>2924470</v>
      </c>
      <c r="L74" s="0" t="n">
        <v>23</v>
      </c>
      <c r="M74" s="0" t="n">
        <f aca="false">K74/1000000</f>
        <v>2.92447</v>
      </c>
      <c r="N74" s="0" t="n">
        <f aca="false">(G74+I74)/1000000000</f>
        <v>242.29862976</v>
      </c>
      <c r="O74" s="0" t="n">
        <f aca="false">(H74+J74)/1000000000</f>
        <v>81.225021361</v>
      </c>
      <c r="P74" s="0" t="n">
        <f aca="false">N74/$M74</f>
        <v>82.8521509059761</v>
      </c>
      <c r="Q74" s="0" t="n">
        <f aca="false">O74/$M74</f>
        <v>27.7742706750283</v>
      </c>
      <c r="R74" s="0" t="n">
        <f aca="false">P74+Q74</f>
        <v>110.626421581004</v>
      </c>
      <c r="S74" s="0" t="n">
        <f aca="false">M$52/M74</f>
        <v>6.00316159851187</v>
      </c>
      <c r="T74" s="0" t="n">
        <f aca="false">N$52/N74</f>
        <v>3.33268177159666</v>
      </c>
      <c r="U74" s="0" t="n">
        <f aca="false">O$52/O74</f>
        <v>3.50072842033783</v>
      </c>
      <c r="V74" s="0" t="n">
        <f aca="false">(N$52+O$52)/(N74+O74)</f>
        <v>3.37487217278171</v>
      </c>
    </row>
    <row r="75" customFormat="false" ht="12.8" hidden="false" customHeight="false" outlineLevel="0" collapsed="false">
      <c r="B75" s="0" t="n">
        <v>189518272</v>
      </c>
      <c r="C75" s="0" t="n">
        <v>80296679898</v>
      </c>
      <c r="D75" s="0" t="n">
        <v>26140483416</v>
      </c>
      <c r="E75" s="0" t="n">
        <v>2750736942</v>
      </c>
      <c r="F75" s="0" t="n">
        <v>12599955839</v>
      </c>
      <c r="G75" s="0" t="n">
        <v>126943954467</v>
      </c>
      <c r="H75" s="0" t="n">
        <v>58907043457</v>
      </c>
      <c r="I75" s="0" t="n">
        <v>118600769042</v>
      </c>
      <c r="J75" s="0" t="n">
        <v>25194747924</v>
      </c>
      <c r="K75" s="0" t="n">
        <v>2949555</v>
      </c>
      <c r="L75" s="0" t="n">
        <v>24</v>
      </c>
      <c r="M75" s="0" t="n">
        <f aca="false">K75/1000000</f>
        <v>2.949555</v>
      </c>
      <c r="N75" s="0" t="n">
        <f aca="false">(G75+I75)/1000000000</f>
        <v>245.544723509</v>
      </c>
      <c r="O75" s="0" t="n">
        <f aca="false">(H75+J75)/1000000000</f>
        <v>84.101791381</v>
      </c>
      <c r="P75" s="0" t="n">
        <f aca="false">N75/$M75</f>
        <v>83.2480572523652</v>
      </c>
      <c r="Q75" s="0" t="n">
        <f aca="false">O75/$M75</f>
        <v>28.513382995401</v>
      </c>
      <c r="R75" s="0" t="n">
        <f aca="false">P75+Q75</f>
        <v>111.761440247766</v>
      </c>
      <c r="S75" s="0" t="n">
        <f aca="false">M$52/M75</f>
        <v>5.95210667371858</v>
      </c>
      <c r="T75" s="0" t="n">
        <f aca="false">N$52/N75</f>
        <v>3.28862382031354</v>
      </c>
      <c r="U75" s="0" t="n">
        <f aca="false">O$52/O75</f>
        <v>3.38098316399523</v>
      </c>
      <c r="V75" s="0" t="n">
        <f aca="false">(N$52+O$52)/(N75+O75)</f>
        <v>3.31218720079398</v>
      </c>
    </row>
    <row r="76" customFormat="false" ht="12.8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76</v>
      </c>
      <c r="E76" s="0" t="s">
        <v>77</v>
      </c>
      <c r="F76" s="0" t="s">
        <v>4</v>
      </c>
      <c r="G76" s="0" t="s">
        <v>5</v>
      </c>
      <c r="H76" s="0" t="s">
        <v>70</v>
      </c>
      <c r="I76" s="0" t="s">
        <v>78</v>
      </c>
      <c r="J76" s="0" t="s">
        <v>79</v>
      </c>
      <c r="K76" s="0" t="s">
        <v>7</v>
      </c>
      <c r="L76" s="0" t="s">
        <v>8</v>
      </c>
      <c r="M76" s="0" t="s">
        <v>9</v>
      </c>
      <c r="N76" s="0" t="s">
        <v>80</v>
      </c>
      <c r="O76" s="0" t="s">
        <v>81</v>
      </c>
      <c r="P76" s="0" t="s">
        <v>82</v>
      </c>
      <c r="Q76" s="0" t="s">
        <v>83</v>
      </c>
      <c r="R76" s="0" t="s">
        <v>84</v>
      </c>
      <c r="S76" s="0" t="s">
        <v>16</v>
      </c>
      <c r="T76" s="0" t="s">
        <v>85</v>
      </c>
      <c r="U76" s="0" t="s">
        <v>86</v>
      </c>
      <c r="V76" s="0" t="s">
        <v>87</v>
      </c>
    </row>
    <row r="77" customFormat="false" ht="12.8" hidden="false" customHeight="false" outlineLevel="0" collapsed="false">
      <c r="A77" s="0" t="s">
        <v>49</v>
      </c>
      <c r="B77" s="0" t="n">
        <v>21905854</v>
      </c>
      <c r="C77" s="0" t="n">
        <v>178005599602</v>
      </c>
      <c r="D77" s="0" t="n">
        <v>62024796187</v>
      </c>
      <c r="E77" s="0" t="n">
        <v>20069145088</v>
      </c>
      <c r="F77" s="0" t="n">
        <v>6995485414</v>
      </c>
      <c r="G77" s="0" t="n">
        <v>1360532028198</v>
      </c>
      <c r="H77" s="0" t="n">
        <v>431291625976</v>
      </c>
      <c r="I77" s="0" t="n">
        <v>960689300537</v>
      </c>
      <c r="J77" s="0" t="n">
        <v>224840240478</v>
      </c>
      <c r="K77" s="0" t="n">
        <v>53884253</v>
      </c>
      <c r="L77" s="0" t="n">
        <v>1</v>
      </c>
      <c r="M77" s="0" t="n">
        <f aca="false">K77/1000000</f>
        <v>53.884253</v>
      </c>
      <c r="N77" s="0" t="n">
        <f aca="false">(G77+I77)/1000000000</f>
        <v>2321.221328735</v>
      </c>
      <c r="O77" s="0" t="n">
        <f aca="false">(H77+J77)/1000000000</f>
        <v>656.131866454</v>
      </c>
      <c r="P77" s="0" t="n">
        <f aca="false">N77/$M77</f>
        <v>43.0779160793971</v>
      </c>
      <c r="Q77" s="0" t="n">
        <f aca="false">O77/$M77</f>
        <v>12.1766904044118</v>
      </c>
      <c r="R77" s="0" t="n">
        <f aca="false">P77+Q77</f>
        <v>55.2546064838089</v>
      </c>
      <c r="S77" s="0" t="n">
        <f aca="false">M$77/M77</f>
        <v>1</v>
      </c>
      <c r="T77" s="0" t="n">
        <f aca="false">N$77/N77</f>
        <v>1</v>
      </c>
      <c r="U77" s="0" t="n">
        <f aca="false">O$77/O77</f>
        <v>1</v>
      </c>
      <c r="V77" s="0" t="n">
        <f aca="false">(N$77+O$77)/(N77+O77)</f>
        <v>1</v>
      </c>
    </row>
    <row r="78" customFormat="false" ht="12.8" hidden="false" customHeight="false" outlineLevel="0" collapsed="false">
      <c r="B78" s="0" t="n">
        <v>37090675</v>
      </c>
      <c r="C78" s="0" t="n">
        <v>180930783314</v>
      </c>
      <c r="D78" s="0" t="n">
        <v>62236576095</v>
      </c>
      <c r="E78" s="0" t="n">
        <v>19667564171</v>
      </c>
      <c r="F78" s="0" t="n">
        <v>8274596127</v>
      </c>
      <c r="G78" s="0" t="n">
        <v>928392654418</v>
      </c>
      <c r="H78" s="0" t="n">
        <v>290970306396</v>
      </c>
      <c r="I78" s="0" t="n">
        <v>552497344970</v>
      </c>
      <c r="J78" s="0" t="n">
        <v>132369552612</v>
      </c>
      <c r="K78" s="0" t="n">
        <v>31441440</v>
      </c>
      <c r="L78" s="0" t="n">
        <v>2</v>
      </c>
      <c r="M78" s="0" t="n">
        <f aca="false">K78/1000000</f>
        <v>31.44144</v>
      </c>
      <c r="N78" s="0" t="n">
        <f aca="false">(G78+I78)/1000000000</f>
        <v>1480.889999388</v>
      </c>
      <c r="O78" s="0" t="n">
        <f aca="false">(H78+J78)/1000000000</f>
        <v>423.339859008</v>
      </c>
      <c r="P78" s="0" t="n">
        <f aca="false">N78/$M78</f>
        <v>47.0999419679251</v>
      </c>
      <c r="Q78" s="0" t="n">
        <f aca="false">O78/$M78</f>
        <v>13.4643915484787</v>
      </c>
      <c r="R78" s="0" t="n">
        <f aca="false">P78+Q78</f>
        <v>60.5643335164038</v>
      </c>
      <c r="S78" s="0" t="n">
        <f aca="false">M$77/M78</f>
        <v>1.71379723702222</v>
      </c>
      <c r="T78" s="0" t="n">
        <f aca="false">N$77/N78</f>
        <v>1.5674502020368</v>
      </c>
      <c r="U78" s="0" t="n">
        <f aca="false">O$77/O78</f>
        <v>1.54989390319044</v>
      </c>
      <c r="V78" s="0" t="n">
        <f aca="false">(N$77+O$77)/(N78+O78)</f>
        <v>1.56354716425722</v>
      </c>
    </row>
    <row r="79" customFormat="false" ht="12.8" hidden="false" customHeight="false" outlineLevel="0" collapsed="false">
      <c r="B79" s="0" t="n">
        <v>38330746</v>
      </c>
      <c r="C79" s="0" t="n">
        <v>183221420835</v>
      </c>
      <c r="D79" s="0" t="n">
        <v>62581698785</v>
      </c>
      <c r="E79" s="0" t="n">
        <v>19688000914</v>
      </c>
      <c r="F79" s="0" t="n">
        <v>8915896245</v>
      </c>
      <c r="G79" s="0" t="n">
        <v>731122543334</v>
      </c>
      <c r="H79" s="0" t="n">
        <v>226518127441</v>
      </c>
      <c r="I79" s="0" t="n">
        <v>423263916015</v>
      </c>
      <c r="J79" s="0" t="n">
        <v>93015365600</v>
      </c>
      <c r="K79" s="0" t="n">
        <v>22051992</v>
      </c>
      <c r="L79" s="0" t="n">
        <v>3</v>
      </c>
      <c r="M79" s="0" t="n">
        <f aca="false">K79/1000000</f>
        <v>22.051992</v>
      </c>
      <c r="N79" s="0" t="n">
        <f aca="false">(G79+I79)/1000000000</f>
        <v>1154.386459349</v>
      </c>
      <c r="O79" s="0" t="n">
        <f aca="false">(H79+J79)/1000000000</f>
        <v>319.533493041</v>
      </c>
      <c r="P79" s="0" t="n">
        <f aca="false">N79/$M79</f>
        <v>52.3483982466981</v>
      </c>
      <c r="Q79" s="0" t="n">
        <f aca="false">O79/$M79</f>
        <v>14.4900058480431</v>
      </c>
      <c r="R79" s="0" t="n">
        <f aca="false">P79+Q79</f>
        <v>66.8384040947412</v>
      </c>
      <c r="S79" s="0" t="n">
        <f aca="false">M$77/M79</f>
        <v>2.44350954779958</v>
      </c>
      <c r="T79" s="0" t="n">
        <f aca="false">N$77/N79</f>
        <v>2.010783572465</v>
      </c>
      <c r="U79" s="0" t="n">
        <f aca="false">O$77/O79</f>
        <v>2.05340560768636</v>
      </c>
      <c r="V79" s="0" t="n">
        <f aca="false">(N$77+O$77)/(N79+O79)</f>
        <v>2.02002367249398</v>
      </c>
    </row>
    <row r="80" customFormat="false" ht="12.8" hidden="false" customHeight="false" outlineLevel="0" collapsed="false">
      <c r="B80" s="0" t="n">
        <v>40037390</v>
      </c>
      <c r="C80" s="0" t="n">
        <v>185422349813</v>
      </c>
      <c r="D80" s="0" t="n">
        <v>62916560458</v>
      </c>
      <c r="E80" s="0" t="n">
        <v>19709207521</v>
      </c>
      <c r="F80" s="0" t="n">
        <v>9531403021</v>
      </c>
      <c r="G80" s="0" t="n">
        <v>649662796020</v>
      </c>
      <c r="H80" s="0" t="n">
        <v>184112335205</v>
      </c>
      <c r="I80" s="0" t="n">
        <v>337632949829</v>
      </c>
      <c r="J80" s="0" t="n">
        <v>73682159423</v>
      </c>
      <c r="K80" s="0" t="n">
        <v>17454627</v>
      </c>
      <c r="L80" s="0" t="n">
        <v>4</v>
      </c>
      <c r="M80" s="0" t="n">
        <f aca="false">K80/1000000</f>
        <v>17.454627</v>
      </c>
      <c r="N80" s="0" t="n">
        <f aca="false">(G80+I80)/1000000000</f>
        <v>987.295745849</v>
      </c>
      <c r="O80" s="0" t="n">
        <f aca="false">(H80+J80)/1000000000</f>
        <v>257.794494628</v>
      </c>
      <c r="P80" s="0" t="n">
        <f aca="false">N80/$M80</f>
        <v>56.5635545147427</v>
      </c>
      <c r="Q80" s="0" t="n">
        <f aca="false">O80/$M80</f>
        <v>14.7694072539047</v>
      </c>
      <c r="R80" s="0" t="n">
        <f aca="false">P80+Q80</f>
        <v>71.3329617686474</v>
      </c>
      <c r="S80" s="0" t="n">
        <f aca="false">M$77/M80</f>
        <v>3.08710423889322</v>
      </c>
      <c r="T80" s="0" t="n">
        <f aca="false">N$77/N80</f>
        <v>2.35109017586106</v>
      </c>
      <c r="U80" s="0" t="n">
        <f aca="false">O$77/O80</f>
        <v>2.54517408294853</v>
      </c>
      <c r="V80" s="0" t="n">
        <f aca="false">(N$77+O$77)/(N80+O80)</f>
        <v>2.39127502440977</v>
      </c>
    </row>
    <row r="81" customFormat="false" ht="12.8" hidden="false" customHeight="false" outlineLevel="0" collapsed="false">
      <c r="B81" s="0" t="n">
        <v>41685444</v>
      </c>
      <c r="C81" s="0" t="n">
        <v>187863980741</v>
      </c>
      <c r="D81" s="0" t="n">
        <v>63283988145</v>
      </c>
      <c r="E81" s="0" t="n">
        <v>19730025140</v>
      </c>
      <c r="F81" s="0" t="n">
        <v>10215721925</v>
      </c>
      <c r="G81" s="0" t="n">
        <v>593835494995</v>
      </c>
      <c r="H81" s="0" t="n">
        <v>162536727905</v>
      </c>
      <c r="I81" s="0" t="n">
        <v>278126541137</v>
      </c>
      <c r="J81" s="0" t="n">
        <v>62422500610</v>
      </c>
      <c r="K81" s="0" t="n">
        <v>14759534</v>
      </c>
      <c r="L81" s="0" t="n">
        <v>5</v>
      </c>
      <c r="M81" s="0" t="n">
        <f aca="false">K81/1000000</f>
        <v>14.759534</v>
      </c>
      <c r="N81" s="0" t="n">
        <f aca="false">(G81+I81)/1000000000</f>
        <v>871.962036132</v>
      </c>
      <c r="O81" s="0" t="n">
        <f aca="false">(H81+J81)/1000000000</f>
        <v>224.959228515</v>
      </c>
      <c r="P81" s="0" t="n">
        <f aca="false">N81/$M81</f>
        <v>59.0778839041937</v>
      </c>
      <c r="Q81" s="0" t="n">
        <f aca="false">O81/$M81</f>
        <v>15.2416213489532</v>
      </c>
      <c r="R81" s="0" t="n">
        <f aca="false">P81+Q81</f>
        <v>74.3195052531469</v>
      </c>
      <c r="S81" s="0" t="n">
        <f aca="false">M$77/M81</f>
        <v>3.65080991039419</v>
      </c>
      <c r="T81" s="0" t="n">
        <f aca="false">N$77/N81</f>
        <v>2.66206696226349</v>
      </c>
      <c r="U81" s="0" t="n">
        <f aca="false">O$77/O81</f>
        <v>2.91667014856539</v>
      </c>
      <c r="V81" s="0" t="n">
        <f aca="false">(N$77+O$77)/(N81+O81)</f>
        <v>2.71428159080054</v>
      </c>
    </row>
    <row r="82" customFormat="false" ht="12.8" hidden="false" customHeight="false" outlineLevel="0" collapsed="false">
      <c r="B82" s="0" t="n">
        <v>42159649</v>
      </c>
      <c r="C82" s="0" t="n">
        <v>190258499184</v>
      </c>
      <c r="D82" s="0" t="n">
        <v>63642941782</v>
      </c>
      <c r="E82" s="0" t="n">
        <v>19750445683</v>
      </c>
      <c r="F82" s="0" t="n">
        <v>10886898857</v>
      </c>
      <c r="G82" s="0" t="n">
        <v>566161758422</v>
      </c>
      <c r="H82" s="0" t="n">
        <v>147211013793</v>
      </c>
      <c r="I82" s="0" t="n">
        <v>288985183715</v>
      </c>
      <c r="J82" s="0" t="n">
        <v>54887725830</v>
      </c>
      <c r="K82" s="0" t="n">
        <v>12960937</v>
      </c>
      <c r="L82" s="0" t="n">
        <v>6</v>
      </c>
      <c r="M82" s="0" t="n">
        <f aca="false">K82/1000000</f>
        <v>12.960937</v>
      </c>
      <c r="N82" s="0" t="n">
        <f aca="false">(G82+I82)/1000000000</f>
        <v>855.146942137</v>
      </c>
      <c r="O82" s="0" t="n">
        <f aca="false">(H82+J82)/1000000000</f>
        <v>202.098739623</v>
      </c>
      <c r="P82" s="0" t="n">
        <f aca="false">N82/$M82</f>
        <v>65.9787901242788</v>
      </c>
      <c r="Q82" s="0" t="n">
        <f aca="false">O82/$M82</f>
        <v>15.5929111933034</v>
      </c>
      <c r="R82" s="0" t="n">
        <f aca="false">P82+Q82</f>
        <v>81.5717013175822</v>
      </c>
      <c r="S82" s="0" t="n">
        <f aca="false">M$77/M82</f>
        <v>4.15743499100412</v>
      </c>
      <c r="T82" s="0" t="n">
        <f aca="false">N$77/N82</f>
        <v>2.71441224233849</v>
      </c>
      <c r="U82" s="0" t="n">
        <f aca="false">O$77/O82</f>
        <v>3.24659059070811</v>
      </c>
      <c r="V82" s="0" t="n">
        <f aca="false">(N$77+O$77)/(N82+O82)</f>
        <v>2.81614126834984</v>
      </c>
    </row>
    <row r="83" customFormat="false" ht="12.8" hidden="false" customHeight="false" outlineLevel="0" collapsed="false">
      <c r="B83" s="0" t="n">
        <v>83042812</v>
      </c>
      <c r="C83" s="0" t="n">
        <v>195964006118</v>
      </c>
      <c r="D83" s="0" t="n">
        <v>64476021665</v>
      </c>
      <c r="E83" s="0" t="n">
        <v>19771062672</v>
      </c>
      <c r="F83" s="0" t="n">
        <v>12503913657</v>
      </c>
      <c r="G83" s="0" t="n">
        <v>550114761352</v>
      </c>
      <c r="H83" s="0" t="n">
        <v>147053405761</v>
      </c>
      <c r="I83" s="0" t="n">
        <v>333941192626</v>
      </c>
      <c r="J83" s="0" t="n">
        <v>72401504516</v>
      </c>
      <c r="K83" s="0" t="n">
        <v>12783804</v>
      </c>
      <c r="L83" s="0" t="n">
        <v>7</v>
      </c>
      <c r="M83" s="0" t="n">
        <f aca="false">K83/1000000</f>
        <v>12.783804</v>
      </c>
      <c r="N83" s="0" t="n">
        <f aca="false">(G83+I83)/1000000000</f>
        <v>884.055953978</v>
      </c>
      <c r="O83" s="0" t="n">
        <f aca="false">(H83+J83)/1000000000</f>
        <v>219.454910277</v>
      </c>
      <c r="P83" s="0" t="n">
        <f aca="false">N83/$M83</f>
        <v>69.1543732974943</v>
      </c>
      <c r="Q83" s="0" t="n">
        <f aca="false">O83/$M83</f>
        <v>17.1666360245354</v>
      </c>
      <c r="R83" s="0" t="n">
        <f aca="false">P83+Q83</f>
        <v>86.3210093220297</v>
      </c>
      <c r="S83" s="0" t="n">
        <f aca="false">M$77/M83</f>
        <v>4.21504060919582</v>
      </c>
      <c r="T83" s="0" t="n">
        <f aca="false">N$77/N83</f>
        <v>2.62564978867024</v>
      </c>
      <c r="U83" s="0" t="n">
        <f aca="false">O$77/O83</f>
        <v>2.9898254070771</v>
      </c>
      <c r="V83" s="0" t="n">
        <f aca="false">(N$77+O$77)/(N83+O83)</f>
        <v>2.69807329645011</v>
      </c>
    </row>
    <row r="84" customFormat="false" ht="12.8" hidden="false" customHeight="false" outlineLevel="0" collapsed="false">
      <c r="B84" s="0" t="n">
        <v>87308497</v>
      </c>
      <c r="C84" s="0" t="n">
        <v>198659520636</v>
      </c>
      <c r="D84" s="0" t="n">
        <v>64878193109</v>
      </c>
      <c r="E84" s="0" t="n">
        <v>19791724691</v>
      </c>
      <c r="F84" s="0" t="n">
        <v>13260737611</v>
      </c>
      <c r="G84" s="0" t="n">
        <v>522535675048</v>
      </c>
      <c r="H84" s="0" t="n">
        <v>130283828735</v>
      </c>
      <c r="I84" s="0" t="n">
        <v>349624710083</v>
      </c>
      <c r="J84" s="0" t="n">
        <v>69024017333</v>
      </c>
      <c r="K84" s="0" t="n">
        <v>12277824</v>
      </c>
      <c r="L84" s="0" t="n">
        <v>8</v>
      </c>
      <c r="M84" s="0" t="n">
        <f aca="false">K84/1000000</f>
        <v>12.277824</v>
      </c>
      <c r="N84" s="0" t="n">
        <f aca="false">(G84+I84)/1000000000</f>
        <v>872.160385131</v>
      </c>
      <c r="O84" s="0" t="n">
        <f aca="false">(H84+J84)/1000000000</f>
        <v>199.307846068</v>
      </c>
      <c r="P84" s="0" t="n">
        <f aca="false">N84/$M84</f>
        <v>71.0354200492693</v>
      </c>
      <c r="Q84" s="0" t="n">
        <f aca="false">O84/$M84</f>
        <v>16.2331571187207</v>
      </c>
      <c r="R84" s="0" t="n">
        <f aca="false">P84+Q84</f>
        <v>87.26857716799</v>
      </c>
      <c r="S84" s="0" t="n">
        <f aca="false">M$77/M84</f>
        <v>4.3887461654443</v>
      </c>
      <c r="T84" s="0" t="n">
        <f aca="false">N$77/N84</f>
        <v>2.6614615480229</v>
      </c>
      <c r="U84" s="0" t="n">
        <f aca="false">O$77/O84</f>
        <v>3.29205236722161</v>
      </c>
      <c r="V84" s="0" t="n">
        <f aca="false">(N$77+O$77)/(N84+O84)</f>
        <v>2.77876012418704</v>
      </c>
    </row>
    <row r="85" customFormat="false" ht="12.8" hidden="false" customHeight="false" outlineLevel="0" collapsed="false">
      <c r="B85" s="0" t="n">
        <v>93071989</v>
      </c>
      <c r="C85" s="0" t="n">
        <v>202543584244</v>
      </c>
      <c r="D85" s="0" t="n">
        <v>65451113393</v>
      </c>
      <c r="E85" s="0" t="n">
        <v>19811961695</v>
      </c>
      <c r="F85" s="0" t="n">
        <v>14358492545</v>
      </c>
      <c r="G85" s="0" t="n">
        <v>496404571533</v>
      </c>
      <c r="H85" s="0" t="n">
        <v>124808364868</v>
      </c>
      <c r="I85" s="0" t="n">
        <v>379844146728</v>
      </c>
      <c r="J85" s="0" t="n">
        <v>66067810058</v>
      </c>
      <c r="K85" s="0" t="n">
        <v>11757740</v>
      </c>
      <c r="L85" s="0" t="n">
        <v>9</v>
      </c>
      <c r="M85" s="0" t="n">
        <f aca="false">K85/1000000</f>
        <v>11.75774</v>
      </c>
      <c r="N85" s="0" t="n">
        <f aca="false">(G85+I85)/1000000000</f>
        <v>876.248718261</v>
      </c>
      <c r="O85" s="0" t="n">
        <f aca="false">(H85+J85)/1000000000</f>
        <v>190.876174926</v>
      </c>
      <c r="P85" s="0" t="n">
        <f aca="false">N85/$M85</f>
        <v>74.5252674630499</v>
      </c>
      <c r="Q85" s="0" t="n">
        <f aca="false">O85/$M85</f>
        <v>16.2340870716651</v>
      </c>
      <c r="R85" s="0" t="n">
        <f aca="false">P85+Q85</f>
        <v>90.759354534715</v>
      </c>
      <c r="S85" s="0" t="n">
        <f aca="false">M$77/M85</f>
        <v>4.58287502530248</v>
      </c>
      <c r="T85" s="0" t="n">
        <f aca="false">N$77/N85</f>
        <v>2.64904390769517</v>
      </c>
      <c r="U85" s="0" t="n">
        <f aca="false">O$77/O85</f>
        <v>3.43747388435656</v>
      </c>
      <c r="V85" s="0" t="n">
        <f aca="false">(N$77+O$77)/(N85+O85)</f>
        <v>2.79007004165843</v>
      </c>
    </row>
    <row r="86" customFormat="false" ht="12.8" hidden="false" customHeight="false" outlineLevel="0" collapsed="false">
      <c r="B86" s="0" t="n">
        <v>95546495</v>
      </c>
      <c r="C86" s="0" t="n">
        <v>205387259662</v>
      </c>
      <c r="D86" s="0" t="n">
        <v>65877559873</v>
      </c>
      <c r="E86" s="0" t="n">
        <v>19832292449</v>
      </c>
      <c r="F86" s="0" t="n">
        <v>15157197670</v>
      </c>
      <c r="G86" s="0" t="n">
        <v>470758850097</v>
      </c>
      <c r="H86" s="0" t="n">
        <v>118259155273</v>
      </c>
      <c r="I86" s="0" t="n">
        <v>389840118408</v>
      </c>
      <c r="J86" s="0" t="n">
        <v>63184738159</v>
      </c>
      <c r="K86" s="0" t="n">
        <v>11211385</v>
      </c>
      <c r="L86" s="0" t="n">
        <v>10</v>
      </c>
      <c r="M86" s="0" t="n">
        <f aca="false">K86/1000000</f>
        <v>11.211385</v>
      </c>
      <c r="N86" s="0" t="n">
        <f aca="false">(G86+I86)/1000000000</f>
        <v>860.598968505</v>
      </c>
      <c r="O86" s="0" t="n">
        <f aca="false">(H86+J86)/1000000000</f>
        <v>181.443893432</v>
      </c>
      <c r="P86" s="0" t="n">
        <f aca="false">N86/$M86</f>
        <v>76.7611645220461</v>
      </c>
      <c r="Q86" s="0" t="n">
        <f aca="false">O86/$M86</f>
        <v>16.1838964081601</v>
      </c>
      <c r="R86" s="0" t="n">
        <f aca="false">P86+Q86</f>
        <v>92.9450609302062</v>
      </c>
      <c r="S86" s="0" t="n">
        <f aca="false">M$77/M86</f>
        <v>4.80620842117187</v>
      </c>
      <c r="T86" s="0" t="n">
        <f aca="false">N$77/N86</f>
        <v>2.69721602474999</v>
      </c>
      <c r="U86" s="0" t="n">
        <f aca="false">O$77/O86</f>
        <v>3.61616946177304</v>
      </c>
      <c r="V86" s="0" t="n">
        <f aca="false">(N$77+O$77)/(N86+O86)</f>
        <v>2.85722718704157</v>
      </c>
    </row>
    <row r="87" customFormat="false" ht="12.8" hidden="false" customHeight="false" outlineLevel="0" collapsed="false">
      <c r="B87" s="0" t="n">
        <v>102473990</v>
      </c>
      <c r="C87" s="0" t="n">
        <v>210144649615</v>
      </c>
      <c r="D87" s="0" t="n">
        <v>66574539499</v>
      </c>
      <c r="E87" s="0" t="n">
        <v>19846491836</v>
      </c>
      <c r="F87" s="0" t="n">
        <v>16505715607</v>
      </c>
      <c r="G87" s="0" t="n">
        <v>466961654663</v>
      </c>
      <c r="H87" s="0" t="n">
        <v>114066085815</v>
      </c>
      <c r="I87" s="0" t="n">
        <v>417471252441</v>
      </c>
      <c r="J87" s="0" t="n">
        <v>62701431274</v>
      </c>
      <c r="K87" s="0" t="n">
        <v>11231538</v>
      </c>
      <c r="L87" s="0" t="n">
        <v>11</v>
      </c>
      <c r="M87" s="0" t="n">
        <f aca="false">K87/1000000</f>
        <v>11.231538</v>
      </c>
      <c r="N87" s="0" t="n">
        <f aca="false">(G87+I87)/1000000000</f>
        <v>884.432907104</v>
      </c>
      <c r="O87" s="0" t="n">
        <f aca="false">(H87+J87)/1000000000</f>
        <v>176.767517089</v>
      </c>
      <c r="P87" s="0" t="n">
        <f aca="false">N87/$M87</f>
        <v>78.7454849998282</v>
      </c>
      <c r="Q87" s="0" t="n">
        <f aca="false">O87/$M87</f>
        <v>15.7384961070336</v>
      </c>
      <c r="R87" s="0" t="n">
        <f aca="false">P87+Q87</f>
        <v>94.4839811068618</v>
      </c>
      <c r="S87" s="0" t="n">
        <f aca="false">M$77/M87</f>
        <v>4.79758453383677</v>
      </c>
      <c r="T87" s="0" t="n">
        <f aca="false">N$77/N87</f>
        <v>2.62453071351183</v>
      </c>
      <c r="U87" s="0" t="n">
        <f aca="false">O$77/O87</f>
        <v>3.71183505464778</v>
      </c>
      <c r="V87" s="0" t="n">
        <f aca="false">(N$77+O$77)/(N87+O87)</f>
        <v>2.80564644275671</v>
      </c>
    </row>
    <row r="88" customFormat="false" ht="12.8" hidden="false" customHeight="false" outlineLevel="0" collapsed="false">
      <c r="B88" s="0" t="n">
        <v>103425511</v>
      </c>
      <c r="C88" s="0" t="n">
        <v>219216232819</v>
      </c>
      <c r="D88" s="0" t="n">
        <v>67887943908</v>
      </c>
      <c r="E88" s="0" t="n">
        <v>19867070066</v>
      </c>
      <c r="F88" s="0" t="n">
        <v>19084556805</v>
      </c>
      <c r="G88" s="0" t="n">
        <v>465399490356</v>
      </c>
      <c r="H88" s="0" t="n">
        <v>118868087768</v>
      </c>
      <c r="I88" s="0" t="n">
        <v>451138244628</v>
      </c>
      <c r="J88" s="0" t="n">
        <v>63078506469</v>
      </c>
      <c r="K88" s="0" t="n">
        <v>11243466</v>
      </c>
      <c r="L88" s="0" t="n">
        <v>12</v>
      </c>
      <c r="M88" s="0" t="n">
        <f aca="false">K88/1000000</f>
        <v>11.243466</v>
      </c>
      <c r="N88" s="0" t="n">
        <f aca="false">(G88+I88)/1000000000</f>
        <v>916.537734984</v>
      </c>
      <c r="O88" s="0" t="n">
        <f aca="false">(H88+J88)/1000000000</f>
        <v>181.946594237</v>
      </c>
      <c r="P88" s="0" t="n">
        <f aca="false">N88/$M88</f>
        <v>81.5173661737404</v>
      </c>
      <c r="Q88" s="0" t="n">
        <f aca="false">O88/$M88</f>
        <v>16.1824293538131</v>
      </c>
      <c r="R88" s="0" t="n">
        <f aca="false">P88+Q88</f>
        <v>97.6997955275535</v>
      </c>
      <c r="S88" s="0" t="n">
        <f aca="false">M$77/M88</f>
        <v>4.79249485879176</v>
      </c>
      <c r="T88" s="0" t="n">
        <f aca="false">N$77/N88</f>
        <v>2.53259766634215</v>
      </c>
      <c r="U88" s="0" t="n">
        <f aca="false">O$77/O88</f>
        <v>3.60617833604149</v>
      </c>
      <c r="V88" s="0" t="n">
        <f aca="false">(N$77+O$77)/(N88+O88)</f>
        <v>2.71041936237763</v>
      </c>
    </row>
    <row r="89" customFormat="false" ht="12.8" hidden="false" customHeight="false" outlineLevel="0" collapsed="false">
      <c r="B89" s="0" t="n">
        <v>116592517</v>
      </c>
      <c r="C89" s="0" t="n">
        <v>248173684054</v>
      </c>
      <c r="D89" s="0" t="n">
        <v>72052611720</v>
      </c>
      <c r="E89" s="0" t="n">
        <v>19887993311</v>
      </c>
      <c r="F89" s="0" t="n">
        <v>27344947688</v>
      </c>
      <c r="G89" s="0" t="n">
        <v>568032089233</v>
      </c>
      <c r="H89" s="0" t="n">
        <v>145102264404</v>
      </c>
      <c r="I89" s="0" t="n">
        <v>542022308349</v>
      </c>
      <c r="J89" s="0" t="n">
        <v>77661026000</v>
      </c>
      <c r="K89" s="0" t="n">
        <v>13769420</v>
      </c>
      <c r="L89" s="0" t="n">
        <v>13</v>
      </c>
      <c r="M89" s="0" t="n">
        <f aca="false">K89/1000000</f>
        <v>13.76942</v>
      </c>
      <c r="N89" s="0" t="n">
        <f aca="false">(G89+I89)/1000000000</f>
        <v>1110.054397582</v>
      </c>
      <c r="O89" s="0" t="n">
        <f aca="false">(H89+J89)/1000000000</f>
        <v>222.763290404</v>
      </c>
      <c r="P89" s="0" t="n">
        <f aca="false">N89/$M89</f>
        <v>80.6173678762069</v>
      </c>
      <c r="Q89" s="0" t="n">
        <f aca="false">O89/$M89</f>
        <v>16.1781171904118</v>
      </c>
      <c r="R89" s="0" t="n">
        <f aca="false">P89+Q89</f>
        <v>96.7954850666186</v>
      </c>
      <c r="S89" s="0" t="n">
        <f aca="false">M$77/M89</f>
        <v>3.91332772186483</v>
      </c>
      <c r="T89" s="0" t="n">
        <f aca="false">N$77/N89</f>
        <v>2.09108790865677</v>
      </c>
      <c r="U89" s="0" t="n">
        <f aca="false">O$77/O89</f>
        <v>2.94542186580226</v>
      </c>
      <c r="V89" s="0" t="n">
        <f aca="false">(N$77+O$77)/(N89+O89)</f>
        <v>2.23387881330419</v>
      </c>
    </row>
    <row r="90" customFormat="false" ht="12.8" hidden="false" customHeight="false" outlineLevel="0" collapsed="false">
      <c r="B90" s="0" t="n">
        <v>122389400</v>
      </c>
      <c r="C90" s="0" t="n">
        <v>248275665476</v>
      </c>
      <c r="D90" s="0" t="n">
        <v>72093771527</v>
      </c>
      <c r="E90" s="0" t="n">
        <v>19908197102</v>
      </c>
      <c r="F90" s="0" t="n">
        <v>27361239673</v>
      </c>
      <c r="G90" s="0" t="n">
        <v>562778457641</v>
      </c>
      <c r="H90" s="0" t="n">
        <v>142409561157</v>
      </c>
      <c r="I90" s="0" t="n">
        <v>528251449584</v>
      </c>
      <c r="J90" s="0" t="n">
        <v>76070877075</v>
      </c>
      <c r="K90" s="0" t="n">
        <v>13475810</v>
      </c>
      <c r="L90" s="0" t="n">
        <v>14</v>
      </c>
      <c r="M90" s="0" t="n">
        <f aca="false">K90/1000000</f>
        <v>13.47581</v>
      </c>
      <c r="N90" s="0" t="n">
        <f aca="false">(G90+I90)/1000000000</f>
        <v>1091.029907225</v>
      </c>
      <c r="O90" s="0" t="n">
        <f aca="false">(H90+J90)/1000000000</f>
        <v>218.480438232</v>
      </c>
      <c r="P90" s="0" t="n">
        <f aca="false">N90/$M90</f>
        <v>80.9621022576751</v>
      </c>
      <c r="Q90" s="0" t="n">
        <f aca="false">O90/$M90</f>
        <v>16.2127870778825</v>
      </c>
      <c r="R90" s="0" t="n">
        <f aca="false">P90+Q90</f>
        <v>97.1748893355576</v>
      </c>
      <c r="S90" s="0" t="n">
        <f aca="false">M$77/M90</f>
        <v>3.99859103089165</v>
      </c>
      <c r="T90" s="0" t="n">
        <f aca="false">N$77/N90</f>
        <v>2.12755059541764</v>
      </c>
      <c r="U90" s="0" t="n">
        <f aca="false">O$77/O90</f>
        <v>3.00316070291504</v>
      </c>
      <c r="V90" s="0" t="n">
        <f aca="false">(N$77+O$77)/(N90+O90)</f>
        <v>2.27363854399329</v>
      </c>
    </row>
    <row r="91" customFormat="false" ht="12.8" hidden="false" customHeight="false" outlineLevel="0" collapsed="false">
      <c r="B91" s="0" t="n">
        <v>125098207</v>
      </c>
      <c r="C91" s="0" t="n">
        <v>249354100416</v>
      </c>
      <c r="D91" s="0" t="n">
        <v>72268332453</v>
      </c>
      <c r="E91" s="0" t="n">
        <v>19929325160</v>
      </c>
      <c r="F91" s="0" t="n">
        <v>27656302465</v>
      </c>
      <c r="G91" s="0" t="n">
        <v>554133560180</v>
      </c>
      <c r="H91" s="0" t="n">
        <v>138227203369</v>
      </c>
      <c r="I91" s="0" t="n">
        <v>511848953247</v>
      </c>
      <c r="J91" s="0" t="n">
        <v>73812667846</v>
      </c>
      <c r="K91" s="0" t="n">
        <v>13087016</v>
      </c>
      <c r="L91" s="0" t="n">
        <v>15</v>
      </c>
      <c r="M91" s="0" t="n">
        <f aca="false">K91/1000000</f>
        <v>13.087016</v>
      </c>
      <c r="N91" s="0" t="n">
        <f aca="false">(G91+I91)/1000000000</f>
        <v>1065.982513427</v>
      </c>
      <c r="O91" s="0" t="n">
        <f aca="false">(H91+J91)/1000000000</f>
        <v>212.039871215</v>
      </c>
      <c r="P91" s="0" t="n">
        <f aca="false">N91/$M91</f>
        <v>81.4534431246206</v>
      </c>
      <c r="Q91" s="0" t="n">
        <f aca="false">O91/$M91</f>
        <v>16.2023085487937</v>
      </c>
      <c r="R91" s="0" t="n">
        <f aca="false">P91+Q91</f>
        <v>97.6557516734143</v>
      </c>
      <c r="S91" s="0" t="n">
        <f aca="false">M$77/M91</f>
        <v>4.11738267913786</v>
      </c>
      <c r="T91" s="0" t="n">
        <f aca="false">N$77/N91</f>
        <v>2.17754165710708</v>
      </c>
      <c r="U91" s="0" t="n">
        <f aca="false">O$77/O91</f>
        <v>3.09437966875913</v>
      </c>
      <c r="V91" s="0" t="n">
        <f aca="false">(N$77+O$77)/(N91+O91)</f>
        <v>2.32965653103409</v>
      </c>
    </row>
    <row r="92" customFormat="false" ht="12.8" hidden="false" customHeight="false" outlineLevel="0" collapsed="false">
      <c r="B92" s="0" t="n">
        <v>136217238</v>
      </c>
      <c r="C92" s="0" t="n">
        <v>245364570801</v>
      </c>
      <c r="D92" s="0" t="n">
        <v>71715459980</v>
      </c>
      <c r="E92" s="0" t="n">
        <v>19949743516</v>
      </c>
      <c r="F92" s="0" t="n">
        <v>26502837092</v>
      </c>
      <c r="G92" s="0" t="n">
        <v>559842300415</v>
      </c>
      <c r="H92" s="0" t="n">
        <v>137908950805</v>
      </c>
      <c r="I92" s="0" t="n">
        <v>511401199340</v>
      </c>
      <c r="J92" s="0" t="n">
        <v>73583999633</v>
      </c>
      <c r="K92" s="0" t="n">
        <v>13076981</v>
      </c>
      <c r="L92" s="0" t="n">
        <v>16</v>
      </c>
      <c r="M92" s="0" t="n">
        <f aca="false">K92/1000000</f>
        <v>13.076981</v>
      </c>
      <c r="N92" s="0" t="n">
        <f aca="false">(G92+I92)/1000000000</f>
        <v>1071.243499755</v>
      </c>
      <c r="O92" s="0" t="n">
        <f aca="false">(H92+J92)/1000000000</f>
        <v>211.492950438</v>
      </c>
      <c r="P92" s="0" t="n">
        <f aca="false">N92/$M92</f>
        <v>81.9182577198055</v>
      </c>
      <c r="Q92" s="0" t="n">
        <f aca="false">O92/$M92</f>
        <v>16.1729186910954</v>
      </c>
      <c r="R92" s="0" t="n">
        <f aca="false">P92+Q92</f>
        <v>98.091176410901</v>
      </c>
      <c r="S92" s="0" t="n">
        <f aca="false">M$77/M92</f>
        <v>4.120542271951</v>
      </c>
      <c r="T92" s="0" t="n">
        <f aca="false">N$77/N92</f>
        <v>2.16684752744439</v>
      </c>
      <c r="U92" s="0" t="n">
        <f aca="false">O$77/O92</f>
        <v>3.10238173468741</v>
      </c>
      <c r="V92" s="0" t="n">
        <f aca="false">(N$77+O$77)/(N92+O92)</f>
        <v>2.32109502676176</v>
      </c>
    </row>
    <row r="93" customFormat="false" ht="12.8" hidden="false" customHeight="false" outlineLevel="0" collapsed="false">
      <c r="B93" s="0" t="n">
        <v>141935301</v>
      </c>
      <c r="C93" s="0" t="n">
        <v>241730629095</v>
      </c>
      <c r="D93" s="0" t="n">
        <v>71222334039</v>
      </c>
      <c r="E93" s="0" t="n">
        <v>19970720966</v>
      </c>
      <c r="F93" s="0" t="n">
        <v>25450707044</v>
      </c>
      <c r="G93" s="0" t="n">
        <v>542108474731</v>
      </c>
      <c r="H93" s="0" t="n">
        <v>143498245239</v>
      </c>
      <c r="I93" s="0" t="n">
        <v>488484603881</v>
      </c>
      <c r="J93" s="0" t="n">
        <v>70778762817</v>
      </c>
      <c r="K93" s="0" t="n">
        <v>12498509</v>
      </c>
      <c r="L93" s="0" t="n">
        <v>17</v>
      </c>
      <c r="M93" s="0" t="n">
        <f aca="false">K93/1000000</f>
        <v>12.498509</v>
      </c>
      <c r="N93" s="0" t="n">
        <f aca="false">(G93+I93)/1000000000</f>
        <v>1030.593078612</v>
      </c>
      <c r="O93" s="0" t="n">
        <f aca="false">(H93+J93)/1000000000</f>
        <v>214.277008056</v>
      </c>
      <c r="P93" s="0" t="n">
        <f aca="false">N93/$M93</f>
        <v>82.4572817935323</v>
      </c>
      <c r="Q93" s="0" t="n">
        <f aca="false">O93/$M93</f>
        <v>17.1442056053246</v>
      </c>
      <c r="R93" s="0" t="n">
        <f aca="false">P93+Q93</f>
        <v>99.6014873988569</v>
      </c>
      <c r="S93" s="0" t="n">
        <f aca="false">M$77/M93</f>
        <v>4.31125448643514</v>
      </c>
      <c r="T93" s="0" t="n">
        <f aca="false">N$77/N93</f>
        <v>2.25231604685451</v>
      </c>
      <c r="U93" s="0" t="n">
        <f aca="false">O$77/O93</f>
        <v>3.0620731193079</v>
      </c>
      <c r="V93" s="0" t="n">
        <f aca="false">(N$77+O$77)/(N93+O93)</f>
        <v>2.39169791858212</v>
      </c>
    </row>
    <row r="94" customFormat="false" ht="12.8" hidden="false" customHeight="false" outlineLevel="0" collapsed="false">
      <c r="B94" s="0" t="n">
        <v>149438464</v>
      </c>
      <c r="C94" s="0" t="n">
        <v>243867924031</v>
      </c>
      <c r="D94" s="0" t="n">
        <v>71548994054</v>
      </c>
      <c r="E94" s="0" t="n">
        <v>19991058347</v>
      </c>
      <c r="F94" s="0" t="n">
        <v>26049218811</v>
      </c>
      <c r="G94" s="0" t="n">
        <v>541658569335</v>
      </c>
      <c r="H94" s="0" t="n">
        <v>130914215087</v>
      </c>
      <c r="I94" s="0" t="n">
        <v>481964553833</v>
      </c>
      <c r="J94" s="0" t="n">
        <v>69459289550</v>
      </c>
      <c r="K94" s="0" t="n">
        <v>12348717</v>
      </c>
      <c r="L94" s="0" t="n">
        <v>18</v>
      </c>
      <c r="M94" s="0" t="n">
        <f aca="false">K94/1000000</f>
        <v>12.348717</v>
      </c>
      <c r="N94" s="0" t="n">
        <f aca="false">(G94+I94)/1000000000</f>
        <v>1023.623123168</v>
      </c>
      <c r="O94" s="0" t="n">
        <f aca="false">(H94+J94)/1000000000</f>
        <v>200.373504637</v>
      </c>
      <c r="P94" s="0" t="n">
        <f aca="false">N94/$M94</f>
        <v>82.8930748974165</v>
      </c>
      <c r="Q94" s="0" t="n">
        <f aca="false">O94/$M94</f>
        <v>16.2262609659773</v>
      </c>
      <c r="R94" s="0" t="n">
        <f aca="false">P94+Q94</f>
        <v>99.1193358633938</v>
      </c>
      <c r="S94" s="0" t="n">
        <f aca="false">M$77/M94</f>
        <v>4.36355072352861</v>
      </c>
      <c r="T94" s="0" t="n">
        <f aca="false">N$77/N94</f>
        <v>2.26765229916952</v>
      </c>
      <c r="U94" s="0" t="n">
        <f aca="false">O$77/O94</f>
        <v>3.27454404534501</v>
      </c>
      <c r="V94" s="0" t="n">
        <f aca="false">(N$77+O$77)/(N94+O94)</f>
        <v>2.43248480228929</v>
      </c>
    </row>
    <row r="95" customFormat="false" ht="12.8" hidden="false" customHeight="false" outlineLevel="0" collapsed="false">
      <c r="B95" s="0" t="n">
        <v>181152417</v>
      </c>
      <c r="C95" s="0" t="n">
        <v>249199891973</v>
      </c>
      <c r="D95" s="0" t="n">
        <v>72331062205</v>
      </c>
      <c r="E95" s="0" t="n">
        <v>20011732294</v>
      </c>
      <c r="F95" s="0" t="n">
        <v>27559563181</v>
      </c>
      <c r="G95" s="0" t="n">
        <v>547512115478</v>
      </c>
      <c r="H95" s="0" t="n">
        <v>137541946411</v>
      </c>
      <c r="I95" s="0" t="n">
        <v>496469787597</v>
      </c>
      <c r="J95" s="0" t="n">
        <v>72918853759</v>
      </c>
      <c r="K95" s="0" t="n">
        <v>12552841</v>
      </c>
      <c r="L95" s="0" t="n">
        <v>19</v>
      </c>
      <c r="M95" s="0" t="n">
        <f aca="false">K95/1000000</f>
        <v>12.552841</v>
      </c>
      <c r="N95" s="0" t="n">
        <f aca="false">(G95+I95)/1000000000</f>
        <v>1043.981903075</v>
      </c>
      <c r="O95" s="0" t="n">
        <f aca="false">(H95+J95)/1000000000</f>
        <v>210.46080017</v>
      </c>
      <c r="P95" s="0" t="n">
        <f aca="false">N95/$M95</f>
        <v>83.1669821257993</v>
      </c>
      <c r="Q95" s="0" t="n">
        <f aca="false">O95/$M95</f>
        <v>16.7659894815843</v>
      </c>
      <c r="R95" s="0" t="n">
        <f aca="false">P95+Q95</f>
        <v>99.9329716073835</v>
      </c>
      <c r="S95" s="0" t="n">
        <f aca="false">M$77/M95</f>
        <v>4.29259424221178</v>
      </c>
      <c r="T95" s="0" t="n">
        <f aca="false">N$77/N95</f>
        <v>2.22343061876643</v>
      </c>
      <c r="U95" s="0" t="n">
        <f aca="false">O$77/O95</f>
        <v>3.11759655918826</v>
      </c>
      <c r="V95" s="0" t="n">
        <f aca="false">(N$77+O$77)/(N95+O95)</f>
        <v>2.37344693981412</v>
      </c>
    </row>
    <row r="96" customFormat="false" ht="12.8" hidden="false" customHeight="false" outlineLevel="0" collapsed="false">
      <c r="B96" s="0" t="n">
        <v>182019198</v>
      </c>
      <c r="C96" s="0" t="n">
        <v>264773335776</v>
      </c>
      <c r="D96" s="0" t="n">
        <v>74576084552</v>
      </c>
      <c r="E96" s="0" t="n">
        <v>20032200180</v>
      </c>
      <c r="F96" s="0" t="n">
        <v>31996635090</v>
      </c>
      <c r="G96" s="0" t="n">
        <v>555853164672</v>
      </c>
      <c r="H96" s="0" t="n">
        <v>128105041503</v>
      </c>
      <c r="I96" s="0" t="n">
        <v>511595687866</v>
      </c>
      <c r="J96" s="0" t="n">
        <v>77670028686</v>
      </c>
      <c r="K96" s="0" t="n">
        <v>12829176</v>
      </c>
      <c r="L96" s="0" t="n">
        <v>20</v>
      </c>
      <c r="M96" s="0" t="n">
        <f aca="false">K96/1000000</f>
        <v>12.829176</v>
      </c>
      <c r="N96" s="0" t="n">
        <f aca="false">(G96+I96)/1000000000</f>
        <v>1067.448852538</v>
      </c>
      <c r="O96" s="0" t="n">
        <f aca="false">(H96+J96)/1000000000</f>
        <v>205.775070189</v>
      </c>
      <c r="P96" s="0" t="n">
        <f aca="false">N96/$M96</f>
        <v>83.2047866938609</v>
      </c>
      <c r="Q96" s="0" t="n">
        <f aca="false">O96/$M96</f>
        <v>16.0396170563877</v>
      </c>
      <c r="R96" s="0" t="n">
        <f aca="false">P96+Q96</f>
        <v>99.2444037502486</v>
      </c>
      <c r="S96" s="0" t="n">
        <f aca="false">M$77/M96</f>
        <v>4.20013358613211</v>
      </c>
      <c r="T96" s="0" t="n">
        <f aca="false">N$77/N96</f>
        <v>2.17455039950251</v>
      </c>
      <c r="U96" s="0" t="n">
        <f aca="false">O$77/O96</f>
        <v>3.18858774219519</v>
      </c>
      <c r="V96" s="0" t="n">
        <f aca="false">(N$77+O$77)/(N96+O96)</f>
        <v>2.33843642272452</v>
      </c>
    </row>
    <row r="97" customFormat="false" ht="12.8" hidden="false" customHeight="false" outlineLevel="0" collapsed="false">
      <c r="B97" s="0" t="n">
        <v>179517926</v>
      </c>
      <c r="C97" s="0" t="n">
        <v>265005527507</v>
      </c>
      <c r="D97" s="0" t="n">
        <v>74627246390</v>
      </c>
      <c r="E97" s="0" t="n">
        <v>20052801351</v>
      </c>
      <c r="F97" s="0" t="n">
        <v>32050248628</v>
      </c>
      <c r="G97" s="0" t="n">
        <v>528277252197</v>
      </c>
      <c r="H97" s="0" t="n">
        <v>133304595947</v>
      </c>
      <c r="I97" s="0" t="n">
        <v>492011672973</v>
      </c>
      <c r="J97" s="0" t="n">
        <v>68454910278</v>
      </c>
      <c r="K97" s="0" t="n">
        <v>12176562</v>
      </c>
      <c r="L97" s="0" t="n">
        <v>21</v>
      </c>
      <c r="M97" s="0" t="n">
        <f aca="false">K97/1000000</f>
        <v>12.176562</v>
      </c>
      <c r="N97" s="0" t="n">
        <f aca="false">(G97+I97)/1000000000</f>
        <v>1020.28892517</v>
      </c>
      <c r="O97" s="0" t="n">
        <f aca="false">(H97+J97)/1000000000</f>
        <v>201.759506225</v>
      </c>
      <c r="P97" s="0" t="n">
        <f aca="false">N97/$M97</f>
        <v>83.7912150547913</v>
      </c>
      <c r="Q97" s="0" t="n">
        <f aca="false">O97/$M97</f>
        <v>16.5694968928832</v>
      </c>
      <c r="R97" s="0" t="n">
        <f aca="false">P97+Q97</f>
        <v>100.360711947675</v>
      </c>
      <c r="S97" s="0" t="n">
        <f aca="false">M$77/M97</f>
        <v>4.42524359503118</v>
      </c>
      <c r="T97" s="0" t="n">
        <f aca="false">N$77/N97</f>
        <v>2.27506275082643</v>
      </c>
      <c r="U97" s="0" t="n">
        <f aca="false">O$77/O97</f>
        <v>3.25204932709485</v>
      </c>
      <c r="V97" s="0" t="n">
        <f aca="false">(N$77+O$77)/(N97+O97)</f>
        <v>2.43636268309782</v>
      </c>
    </row>
    <row r="98" customFormat="false" ht="12.8" hidden="false" customHeight="false" outlineLevel="0" collapsed="false">
      <c r="B98" s="0" t="n">
        <v>185145007</v>
      </c>
      <c r="C98" s="0" t="n">
        <v>269572783014</v>
      </c>
      <c r="D98" s="0" t="n">
        <v>75303467293</v>
      </c>
      <c r="E98" s="0" t="n">
        <v>20073823832</v>
      </c>
      <c r="F98" s="0" t="n">
        <v>33340670526</v>
      </c>
      <c r="G98" s="0" t="n">
        <v>537480026245</v>
      </c>
      <c r="H98" s="0" t="n">
        <v>122280136108</v>
      </c>
      <c r="I98" s="0" t="n">
        <v>510701766967</v>
      </c>
      <c r="J98" s="0" t="n">
        <v>76766372680</v>
      </c>
      <c r="K98" s="0" t="n">
        <v>12478767</v>
      </c>
      <c r="L98" s="0" t="n">
        <v>22</v>
      </c>
      <c r="M98" s="0" t="n">
        <f aca="false">K98/1000000</f>
        <v>12.478767</v>
      </c>
      <c r="N98" s="0" t="n">
        <f aca="false">(G98+I98)/1000000000</f>
        <v>1048.181793212</v>
      </c>
      <c r="O98" s="0" t="n">
        <f aca="false">(H98+J98)/1000000000</f>
        <v>199.046508788</v>
      </c>
      <c r="P98" s="0" t="n">
        <f aca="false">N98/$M98</f>
        <v>83.9972245023887</v>
      </c>
      <c r="Q98" s="0" t="n">
        <f aca="false">O98/$M98</f>
        <v>15.9508153961044</v>
      </c>
      <c r="R98" s="0" t="n">
        <f aca="false">P98+Q98</f>
        <v>99.9480398984932</v>
      </c>
      <c r="S98" s="0" t="n">
        <f aca="false">M$77/M98</f>
        <v>4.31807509507951</v>
      </c>
      <c r="T98" s="0" t="n">
        <f aca="false">N$77/N98</f>
        <v>2.21452170202457</v>
      </c>
      <c r="U98" s="0" t="n">
        <f aca="false">O$77/O98</f>
        <v>3.29637465358828</v>
      </c>
      <c r="V98" s="0" t="n">
        <f aca="false">(N$77+O$77)/(N98+O98)</f>
        <v>2.38717578042019</v>
      </c>
    </row>
    <row r="99" customFormat="false" ht="12.8" hidden="false" customHeight="false" outlineLevel="0" collapsed="false">
      <c r="B99" s="0" t="n">
        <v>194470730</v>
      </c>
      <c r="C99" s="0" t="n">
        <v>283789281353</v>
      </c>
      <c r="D99" s="0" t="n">
        <v>77379734373</v>
      </c>
      <c r="E99" s="0" t="n">
        <v>20104918773</v>
      </c>
      <c r="F99" s="0" t="n">
        <v>37389357294</v>
      </c>
      <c r="G99" s="0" t="n">
        <v>579078887939</v>
      </c>
      <c r="H99" s="0" t="n">
        <v>143004135131</v>
      </c>
      <c r="I99" s="0" t="n">
        <v>556538619995</v>
      </c>
      <c r="J99" s="0" t="n">
        <v>75640914916</v>
      </c>
      <c r="K99" s="0" t="n">
        <v>13540899</v>
      </c>
      <c r="L99" s="0" t="n">
        <v>23</v>
      </c>
      <c r="M99" s="0" t="n">
        <f aca="false">K99/1000000</f>
        <v>13.540899</v>
      </c>
      <c r="N99" s="0" t="n">
        <f aca="false">(G99+I99)/1000000000</f>
        <v>1135.617507934</v>
      </c>
      <c r="O99" s="0" t="n">
        <f aca="false">(H99+J99)/1000000000</f>
        <v>218.645050047</v>
      </c>
      <c r="P99" s="0" t="n">
        <f aca="false">N99/$M99</f>
        <v>83.8657394855393</v>
      </c>
      <c r="Q99" s="0" t="n">
        <f aca="false">O99/$M99</f>
        <v>16.1470113651243</v>
      </c>
      <c r="R99" s="0" t="n">
        <f aca="false">P99+Q99</f>
        <v>100.012750850664</v>
      </c>
      <c r="S99" s="0" t="n">
        <f aca="false">M$77/M99</f>
        <v>3.97937042437138</v>
      </c>
      <c r="T99" s="0" t="n">
        <f aca="false">N$77/N99</f>
        <v>2.0440168564836</v>
      </c>
      <c r="U99" s="0" t="n">
        <f aca="false">O$77/O99</f>
        <v>3.00089970622686</v>
      </c>
      <c r="V99" s="0" t="n">
        <f aca="false">(N$77+O$77)/(N99+O99)</f>
        <v>2.1985051404122</v>
      </c>
    </row>
    <row r="100" customFormat="false" ht="12.8" hidden="false" customHeight="false" outlineLevel="0" collapsed="false">
      <c r="B100" s="0" t="n">
        <v>195006057</v>
      </c>
      <c r="C100" s="0" t="n">
        <v>269631854211</v>
      </c>
      <c r="D100" s="0" t="n">
        <v>75353072373</v>
      </c>
      <c r="E100" s="0" t="n">
        <v>20118812118</v>
      </c>
      <c r="F100" s="0" t="n">
        <v>33324828437</v>
      </c>
      <c r="G100" s="0" t="n">
        <v>548684585571</v>
      </c>
      <c r="H100" s="0" t="n">
        <v>139304428100</v>
      </c>
      <c r="I100" s="0" t="n">
        <v>534395126342</v>
      </c>
      <c r="J100" s="0" t="n">
        <v>72123367309</v>
      </c>
      <c r="K100" s="0" t="n">
        <v>12829318</v>
      </c>
      <c r="L100" s="0" t="n">
        <v>24</v>
      </c>
      <c r="M100" s="0" t="n">
        <f aca="false">K100/1000000</f>
        <v>12.829318</v>
      </c>
      <c r="N100" s="0" t="n">
        <f aca="false">(G100+I100)/1000000000</f>
        <v>1083.079711913</v>
      </c>
      <c r="O100" s="0" t="n">
        <f aca="false">(H100+J100)/1000000000</f>
        <v>211.427795409</v>
      </c>
      <c r="P100" s="0" t="n">
        <f aca="false">N100/$M100</f>
        <v>84.4222359998404</v>
      </c>
      <c r="Q100" s="0" t="n">
        <f aca="false">O100/$M100</f>
        <v>16.4800494780003</v>
      </c>
      <c r="R100" s="0" t="n">
        <f aca="false">P100+Q100</f>
        <v>100.902285477841</v>
      </c>
      <c r="S100" s="0" t="n">
        <f aca="false">M$77/M100</f>
        <v>4.20008709738117</v>
      </c>
      <c r="T100" s="0" t="n">
        <f aca="false">N$77/N100</f>
        <v>2.14316758333061</v>
      </c>
      <c r="U100" s="0" t="n">
        <f aca="false">O$77/O100</f>
        <v>3.10333778576622</v>
      </c>
      <c r="V100" s="0" t="n">
        <f aca="false">(N$77+O$77)/(N100+O100)</f>
        <v>2.29998912972577</v>
      </c>
    </row>
    <row r="101" customFormat="false" ht="12.8" hidden="false" customHeight="false" outlineLevel="0" collapsed="false">
      <c r="A101" s="0" t="s">
        <v>0</v>
      </c>
      <c r="B101" s="0" t="s">
        <v>1</v>
      </c>
      <c r="C101" s="0" t="s">
        <v>2</v>
      </c>
      <c r="D101" s="0" t="s">
        <v>76</v>
      </c>
      <c r="E101" s="0" t="s">
        <v>77</v>
      </c>
      <c r="F101" s="0" t="s">
        <v>4</v>
      </c>
      <c r="G101" s="0" t="s">
        <v>5</v>
      </c>
      <c r="H101" s="0" t="s">
        <v>70</v>
      </c>
      <c r="I101" s="0" t="s">
        <v>78</v>
      </c>
      <c r="J101" s="0" t="s">
        <v>79</v>
      </c>
      <c r="K101" s="0" t="s">
        <v>7</v>
      </c>
      <c r="L101" s="0" t="s">
        <v>8</v>
      </c>
      <c r="M101" s="0" t="s">
        <v>9</v>
      </c>
      <c r="N101" s="0" t="s">
        <v>80</v>
      </c>
      <c r="O101" s="0" t="s">
        <v>81</v>
      </c>
      <c r="P101" s="0" t="s">
        <v>82</v>
      </c>
      <c r="Q101" s="0" t="s">
        <v>83</v>
      </c>
      <c r="R101" s="0" t="s">
        <v>84</v>
      </c>
      <c r="S101" s="0" t="s">
        <v>16</v>
      </c>
      <c r="T101" s="0" t="s">
        <v>85</v>
      </c>
      <c r="U101" s="0" t="s">
        <v>86</v>
      </c>
      <c r="V101" s="0" t="s">
        <v>87</v>
      </c>
    </row>
    <row r="102" customFormat="false" ht="12.8" hidden="false" customHeight="false" outlineLevel="0" collapsed="false">
      <c r="A102" s="0" t="s">
        <v>50</v>
      </c>
      <c r="B102" s="0" t="n">
        <v>1094246988</v>
      </c>
      <c r="C102" s="0" t="n">
        <v>134629508707</v>
      </c>
      <c r="D102" s="0" t="n">
        <v>28852034777</v>
      </c>
      <c r="E102" s="0" t="n">
        <v>4907750711</v>
      </c>
      <c r="F102" s="0" t="n">
        <v>27930680702</v>
      </c>
      <c r="G102" s="0" t="n">
        <v>1640563461303</v>
      </c>
      <c r="H102" s="0" t="n">
        <v>649024765014</v>
      </c>
      <c r="I102" s="0" t="n">
        <v>1193000320434</v>
      </c>
      <c r="J102" s="0" t="n">
        <v>283111618041</v>
      </c>
      <c r="K102" s="0" t="n">
        <v>67846345</v>
      </c>
      <c r="L102" s="0" t="n">
        <v>1</v>
      </c>
      <c r="M102" s="0" t="n">
        <f aca="false">K102/1000000</f>
        <v>67.846345</v>
      </c>
      <c r="N102" s="0" t="n">
        <f aca="false">(G102+I102)/1000000000</f>
        <v>2833.563781737</v>
      </c>
      <c r="O102" s="0" t="n">
        <f aca="false">(H102+J102)/1000000000</f>
        <v>932.136383055</v>
      </c>
      <c r="P102" s="0" t="n">
        <f aca="false">N102/$M102</f>
        <v>41.7644278661879</v>
      </c>
      <c r="Q102" s="0" t="n">
        <f aca="false">O102/$M102</f>
        <v>13.7389329234316</v>
      </c>
      <c r="R102" s="0" t="n">
        <f aca="false">P102+Q102</f>
        <v>55.5033607896196</v>
      </c>
      <c r="S102" s="0" t="n">
        <f aca="false">M$102/M102</f>
        <v>1</v>
      </c>
      <c r="T102" s="0" t="n">
        <f aca="false">N$102/N102</f>
        <v>1</v>
      </c>
      <c r="U102" s="0" t="n">
        <f aca="false">O$102/O102</f>
        <v>1</v>
      </c>
      <c r="V102" s="0" t="n">
        <f aca="false">(N$102+O$102)/(N102+O102)</f>
        <v>1</v>
      </c>
    </row>
    <row r="103" customFormat="false" ht="12.8" hidden="false" customHeight="false" outlineLevel="0" collapsed="false">
      <c r="B103" s="0" t="n">
        <v>1098289660</v>
      </c>
      <c r="C103" s="0" t="n">
        <v>135061644479</v>
      </c>
      <c r="D103" s="0" t="n">
        <v>28915941932</v>
      </c>
      <c r="E103" s="0" t="n">
        <v>4907189385</v>
      </c>
      <c r="F103" s="0" t="n">
        <v>28052447981</v>
      </c>
      <c r="G103" s="0" t="n">
        <v>1039711074829</v>
      </c>
      <c r="H103" s="0" t="n">
        <v>422035369873</v>
      </c>
      <c r="I103" s="0" t="n">
        <v>691739379882</v>
      </c>
      <c r="J103" s="0" t="n">
        <v>161220520019</v>
      </c>
      <c r="K103" s="0" t="n">
        <v>38407608</v>
      </c>
      <c r="L103" s="0" t="n">
        <v>2</v>
      </c>
      <c r="M103" s="0" t="n">
        <f aca="false">K103/1000000</f>
        <v>38.407608</v>
      </c>
      <c r="N103" s="0" t="n">
        <f aca="false">(G103+I103)/1000000000</f>
        <v>1731.450454711</v>
      </c>
      <c r="O103" s="0" t="n">
        <f aca="false">(H103+J103)/1000000000</f>
        <v>583.255889892</v>
      </c>
      <c r="P103" s="0" t="n">
        <f aca="false">N103/$M103</f>
        <v>45.080923933378</v>
      </c>
      <c r="Q103" s="0" t="n">
        <f aca="false">O103/$M103</f>
        <v>15.1859467502376</v>
      </c>
      <c r="R103" s="0" t="n">
        <f aca="false">P103+Q103</f>
        <v>60.2668706836156</v>
      </c>
      <c r="S103" s="0" t="n">
        <f aca="false">M$102/M103</f>
        <v>1.7664819168119</v>
      </c>
      <c r="T103" s="0" t="n">
        <f aca="false">N$102/N103</f>
        <v>1.63652605480412</v>
      </c>
      <c r="U103" s="0" t="n">
        <f aca="false">O$102/O103</f>
        <v>1.59816025728879</v>
      </c>
      <c r="V103" s="0" t="n">
        <f aca="false">(N$102+O$102)/(N103+O103)</f>
        <v>1.62685870437611</v>
      </c>
    </row>
    <row r="104" customFormat="false" ht="12.8" hidden="false" customHeight="false" outlineLevel="0" collapsed="false">
      <c r="B104" s="0" t="n">
        <v>1105958875</v>
      </c>
      <c r="C104" s="0" t="n">
        <v>135524669703</v>
      </c>
      <c r="D104" s="0" t="n">
        <v>28980197642</v>
      </c>
      <c r="E104" s="0" t="n">
        <v>4906754922</v>
      </c>
      <c r="F104" s="0" t="n">
        <v>28183920342</v>
      </c>
      <c r="G104" s="0" t="n">
        <v>835132675170</v>
      </c>
      <c r="H104" s="0" t="n">
        <v>326172515869</v>
      </c>
      <c r="I104" s="0" t="n">
        <v>515379776000</v>
      </c>
      <c r="J104" s="0" t="n">
        <v>118926376342</v>
      </c>
      <c r="K104" s="0" t="n">
        <v>28297230</v>
      </c>
      <c r="L104" s="0" t="n">
        <v>3</v>
      </c>
      <c r="M104" s="0" t="n">
        <f aca="false">K104/1000000</f>
        <v>28.29723</v>
      </c>
      <c r="N104" s="0" t="n">
        <f aca="false">(G104+I104)/1000000000</f>
        <v>1350.51245117</v>
      </c>
      <c r="O104" s="0" t="n">
        <f aca="false">(H104+J104)/1000000000</f>
        <v>445.098892211</v>
      </c>
      <c r="P104" s="0" t="n">
        <f aca="false">N104/$M104</f>
        <v>47.7259594373725</v>
      </c>
      <c r="Q104" s="0" t="n">
        <f aca="false">O104/$M104</f>
        <v>15.7294156428385</v>
      </c>
      <c r="R104" s="0" t="n">
        <f aca="false">P104+Q104</f>
        <v>63.455375080211</v>
      </c>
      <c r="S104" s="0" t="n">
        <f aca="false">M$102/M104</f>
        <v>2.3976320297075</v>
      </c>
      <c r="T104" s="0" t="n">
        <f aca="false">N$102/N104</f>
        <v>2.09813969451535</v>
      </c>
      <c r="U104" s="0" t="n">
        <f aca="false">O$102/O104</f>
        <v>2.09422310270123</v>
      </c>
      <c r="V104" s="0" t="n">
        <f aca="false">(N$102+O$102)/(N104+O104)</f>
        <v>2.09716884373289</v>
      </c>
    </row>
    <row r="105" customFormat="false" ht="12.8" hidden="false" customHeight="false" outlineLevel="0" collapsed="false">
      <c r="B105" s="0" t="n">
        <v>1111255360</v>
      </c>
      <c r="C105" s="0" t="n">
        <v>135916027147</v>
      </c>
      <c r="D105" s="0" t="n">
        <v>29035431700</v>
      </c>
      <c r="E105" s="0" t="n">
        <v>4907088411</v>
      </c>
      <c r="F105" s="0" t="n">
        <v>28295298821</v>
      </c>
      <c r="G105" s="0" t="n">
        <v>729564086914</v>
      </c>
      <c r="H105" s="0" t="n">
        <v>283075042724</v>
      </c>
      <c r="I105" s="0" t="n">
        <v>456268707275</v>
      </c>
      <c r="J105" s="0" t="n">
        <v>94619934082</v>
      </c>
      <c r="K105" s="0" t="n">
        <v>22514691</v>
      </c>
      <c r="L105" s="0" t="n">
        <v>4</v>
      </c>
      <c r="M105" s="0" t="n">
        <f aca="false">K105/1000000</f>
        <v>22.514691</v>
      </c>
      <c r="N105" s="0" t="n">
        <f aca="false">(G105+I105)/1000000000</f>
        <v>1185.832794189</v>
      </c>
      <c r="O105" s="0" t="n">
        <f aca="false">(H105+J105)/1000000000</f>
        <v>377.694976806</v>
      </c>
      <c r="P105" s="0" t="n">
        <f aca="false">N105/$M105</f>
        <v>52.6692902065145</v>
      </c>
      <c r="Q105" s="0" t="n">
        <f aca="false">O105/$M105</f>
        <v>16.7754901369066</v>
      </c>
      <c r="R105" s="0" t="n">
        <f aca="false">P105+Q105</f>
        <v>69.4447803434211</v>
      </c>
      <c r="S105" s="0" t="n">
        <f aca="false">M$102/M105</f>
        <v>3.01342554512518</v>
      </c>
      <c r="T105" s="0" t="n">
        <f aca="false">N$102/N105</f>
        <v>2.38951376249878</v>
      </c>
      <c r="U105" s="0" t="n">
        <f aca="false">O$102/O105</f>
        <v>2.46796076277653</v>
      </c>
      <c r="V105" s="0" t="n">
        <f aca="false">(N$102+O$102)/(N105+O105)</f>
        <v>2.40846388190187</v>
      </c>
    </row>
    <row r="106" customFormat="false" ht="12.8" hidden="false" customHeight="false" outlineLevel="0" collapsed="false">
      <c r="B106" s="0" t="n">
        <v>1103314723</v>
      </c>
      <c r="C106" s="0" t="n">
        <v>136263749868</v>
      </c>
      <c r="D106" s="0" t="n">
        <v>29084538864</v>
      </c>
      <c r="E106" s="0" t="n">
        <v>4906613464</v>
      </c>
      <c r="F106" s="0" t="n">
        <v>28394633675</v>
      </c>
      <c r="G106" s="0" t="n">
        <v>641078903198</v>
      </c>
      <c r="H106" s="0" t="n">
        <v>241037094116</v>
      </c>
      <c r="I106" s="0" t="n">
        <v>360322296142</v>
      </c>
      <c r="J106" s="0" t="n">
        <v>77450942993</v>
      </c>
      <c r="K106" s="0" t="n">
        <v>18401719</v>
      </c>
      <c r="L106" s="0" t="n">
        <v>5</v>
      </c>
      <c r="M106" s="0" t="n">
        <f aca="false">K106/1000000</f>
        <v>18.401719</v>
      </c>
      <c r="N106" s="0" t="n">
        <f aca="false">(G106+I106)/1000000000</f>
        <v>1001.40119934</v>
      </c>
      <c r="O106" s="0" t="n">
        <f aca="false">(H106+J106)/1000000000</f>
        <v>318.488037109</v>
      </c>
      <c r="P106" s="0" t="n">
        <f aca="false">N106/$M106</f>
        <v>54.4188941989604</v>
      </c>
      <c r="Q106" s="0" t="n">
        <f aca="false">O106/$M106</f>
        <v>17.3075155157515</v>
      </c>
      <c r="R106" s="0" t="n">
        <f aca="false">P106+Q106</f>
        <v>71.726409714712</v>
      </c>
      <c r="S106" s="0" t="n">
        <f aca="false">M$102/M106</f>
        <v>3.68695690875401</v>
      </c>
      <c r="T106" s="0" t="n">
        <f aca="false">N$102/N106</f>
        <v>2.82959894955642</v>
      </c>
      <c r="U106" s="0" t="n">
        <f aca="false">O$102/O106</f>
        <v>2.92675477395085</v>
      </c>
      <c r="V106" s="0" t="n">
        <f aca="false">(N$102+O$102)/(N106+O106)</f>
        <v>2.85304255902802</v>
      </c>
    </row>
    <row r="107" customFormat="false" ht="12.8" hidden="false" customHeight="false" outlineLevel="0" collapsed="false">
      <c r="B107" s="0" t="n">
        <v>1105684908</v>
      </c>
      <c r="C107" s="0" t="n">
        <v>136619559939</v>
      </c>
      <c r="D107" s="0" t="n">
        <v>29135304888</v>
      </c>
      <c r="E107" s="0" t="n">
        <v>4906637769</v>
      </c>
      <c r="F107" s="0" t="n">
        <v>28496186104</v>
      </c>
      <c r="G107" s="0" t="n">
        <v>582475860595</v>
      </c>
      <c r="H107" s="0" t="n">
        <v>216087036132</v>
      </c>
      <c r="I107" s="0" t="n">
        <v>309421569824</v>
      </c>
      <c r="J107" s="0" t="n">
        <v>66065536499</v>
      </c>
      <c r="K107" s="0" t="n">
        <v>15651294</v>
      </c>
      <c r="L107" s="0" t="n">
        <v>6</v>
      </c>
      <c r="M107" s="0" t="n">
        <f aca="false">K107/1000000</f>
        <v>15.651294</v>
      </c>
      <c r="N107" s="0" t="n">
        <f aca="false">(G107+I107)/1000000000</f>
        <v>891.897430419</v>
      </c>
      <c r="O107" s="0" t="n">
        <f aca="false">(H107+J107)/1000000000</f>
        <v>282.152572631</v>
      </c>
      <c r="P107" s="0" t="n">
        <f aca="false">N107/$M107</f>
        <v>56.9855393693966</v>
      </c>
      <c r="Q107" s="0" t="n">
        <f aca="false">O107/$M107</f>
        <v>18.0274278044359</v>
      </c>
      <c r="R107" s="0" t="n">
        <f aca="false">P107+Q107</f>
        <v>75.0129671738324</v>
      </c>
      <c r="S107" s="0" t="n">
        <f aca="false">M$102/M107</f>
        <v>4.33487128923653</v>
      </c>
      <c r="T107" s="0" t="n">
        <f aca="false">N$102/N107</f>
        <v>3.17700632953481</v>
      </c>
      <c r="U107" s="0" t="n">
        <f aca="false">O$102/O107</f>
        <v>3.30366076184622</v>
      </c>
      <c r="V107" s="0" t="n">
        <f aca="false">(N$102+O$102)/(N107+O107)</f>
        <v>3.20744444871112</v>
      </c>
    </row>
    <row r="108" customFormat="false" ht="12.8" hidden="false" customHeight="false" outlineLevel="0" collapsed="false">
      <c r="B108" s="0" t="n">
        <v>1189858940</v>
      </c>
      <c r="C108" s="0" t="n">
        <v>138424822879</v>
      </c>
      <c r="D108" s="0" t="n">
        <v>29394513605</v>
      </c>
      <c r="E108" s="0" t="n">
        <v>4906606456</v>
      </c>
      <c r="F108" s="0" t="n">
        <v>29011890232</v>
      </c>
      <c r="G108" s="0" t="n">
        <v>553285858154</v>
      </c>
      <c r="H108" s="0" t="n">
        <v>203520736694</v>
      </c>
      <c r="I108" s="0" t="n">
        <v>339627822875</v>
      </c>
      <c r="J108" s="0" t="n">
        <v>80783981323</v>
      </c>
      <c r="K108" s="0" t="n">
        <v>14888467</v>
      </c>
      <c r="L108" s="0" t="n">
        <v>7</v>
      </c>
      <c r="M108" s="0" t="n">
        <f aca="false">K108/1000000</f>
        <v>14.888467</v>
      </c>
      <c r="N108" s="0" t="n">
        <f aca="false">(G108+I108)/1000000000</f>
        <v>892.913681029</v>
      </c>
      <c r="O108" s="0" t="n">
        <f aca="false">(H108+J108)/1000000000</f>
        <v>284.304718017</v>
      </c>
      <c r="P108" s="0" t="n">
        <f aca="false">N108/$M108</f>
        <v>59.9735137962156</v>
      </c>
      <c r="Q108" s="0" t="n">
        <f aca="false">O108/$M108</f>
        <v>19.0956340916093</v>
      </c>
      <c r="R108" s="0" t="n">
        <f aca="false">P108+Q108</f>
        <v>79.0691478878249</v>
      </c>
      <c r="S108" s="0" t="n">
        <f aca="false">M$102/M108</f>
        <v>4.55697319274039</v>
      </c>
      <c r="T108" s="0" t="n">
        <f aca="false">N$102/N108</f>
        <v>3.17339048772506</v>
      </c>
      <c r="U108" s="0" t="n">
        <f aca="false">O$102/O108</f>
        <v>3.27865253013234</v>
      </c>
      <c r="V108" s="0" t="n">
        <f aca="false">(N$102+O$102)/(N108+O108)</f>
        <v>3.19881184990284</v>
      </c>
    </row>
    <row r="109" customFormat="false" ht="12.8" hidden="false" customHeight="false" outlineLevel="0" collapsed="false">
      <c r="B109" s="0" t="n">
        <v>1216460896</v>
      </c>
      <c r="C109" s="0" t="n">
        <v>138387212046</v>
      </c>
      <c r="D109" s="0" t="n">
        <v>29389907398</v>
      </c>
      <c r="E109" s="0" t="n">
        <v>4907692526</v>
      </c>
      <c r="F109" s="0" t="n">
        <v>29000858886</v>
      </c>
      <c r="G109" s="0" t="n">
        <v>490294448852</v>
      </c>
      <c r="H109" s="0" t="n">
        <v>179978683471</v>
      </c>
      <c r="I109" s="0" t="n">
        <v>343485961914</v>
      </c>
      <c r="J109" s="0" t="n">
        <v>78236907958</v>
      </c>
      <c r="K109" s="0" t="n">
        <v>13025790</v>
      </c>
      <c r="L109" s="0" t="n">
        <v>8</v>
      </c>
      <c r="M109" s="0" t="n">
        <f aca="false">K109/1000000</f>
        <v>13.02579</v>
      </c>
      <c r="N109" s="0" t="n">
        <f aca="false">(G109+I109)/1000000000</f>
        <v>833.780410766</v>
      </c>
      <c r="O109" s="0" t="n">
        <f aca="false">(H109+J109)/1000000000</f>
        <v>258.215591429</v>
      </c>
      <c r="P109" s="0" t="n">
        <f aca="false">N109/$M109</f>
        <v>64.0099687440071</v>
      </c>
      <c r="Q109" s="0" t="n">
        <f aca="false">O109/$M109</f>
        <v>19.8234112041573</v>
      </c>
      <c r="R109" s="0" t="n">
        <f aca="false">P109+Q109</f>
        <v>83.8333799481644</v>
      </c>
      <c r="S109" s="0" t="n">
        <f aca="false">M$102/M109</f>
        <v>5.20861652153152</v>
      </c>
      <c r="T109" s="0" t="n">
        <f aca="false">N$102/N109</f>
        <v>3.39845329195703</v>
      </c>
      <c r="U109" s="0" t="n">
        <f aca="false">O$102/O109</f>
        <v>3.60991517939111</v>
      </c>
      <c r="V109" s="0" t="n">
        <f aca="false">(N$102+O$102)/(N109+O109)</f>
        <v>3.44845599912696</v>
      </c>
    </row>
    <row r="110" customFormat="false" ht="12.8" hidden="false" customHeight="false" outlineLevel="0" collapsed="false">
      <c r="B110" s="0" t="n">
        <v>1229316184</v>
      </c>
      <c r="C110" s="0" t="n">
        <v>138628400082</v>
      </c>
      <c r="D110" s="0" t="n">
        <v>29422940315</v>
      </c>
      <c r="E110" s="0" t="n">
        <v>4906603453</v>
      </c>
      <c r="F110" s="0" t="n">
        <v>29070073616</v>
      </c>
      <c r="G110" s="0" t="n">
        <v>444967437744</v>
      </c>
      <c r="H110" s="0" t="n">
        <v>167380279541</v>
      </c>
      <c r="I110" s="0" t="n">
        <v>345084854125</v>
      </c>
      <c r="J110" s="0" t="n">
        <v>71527114868</v>
      </c>
      <c r="K110" s="0" t="n">
        <v>11638102</v>
      </c>
      <c r="L110" s="0" t="n">
        <v>9</v>
      </c>
      <c r="M110" s="0" t="n">
        <f aca="false">K110/1000000</f>
        <v>11.638102</v>
      </c>
      <c r="N110" s="0" t="n">
        <f aca="false">(G110+I110)/1000000000</f>
        <v>790.052291869</v>
      </c>
      <c r="O110" s="0" t="n">
        <f aca="false">(H110+J110)/1000000000</f>
        <v>238.907394409</v>
      </c>
      <c r="P110" s="0" t="n">
        <f aca="false">N110/$M110</f>
        <v>67.8849774532823</v>
      </c>
      <c r="Q110" s="0" t="n">
        <f aca="false">O110/$M110</f>
        <v>20.5280375106697</v>
      </c>
      <c r="R110" s="0" t="n">
        <f aca="false">P110+Q110</f>
        <v>88.413014963952</v>
      </c>
      <c r="S110" s="0" t="n">
        <f aca="false">M$102/M110</f>
        <v>5.82967437473911</v>
      </c>
      <c r="T110" s="0" t="n">
        <f aca="false">N$102/N110</f>
        <v>3.58655219521449</v>
      </c>
      <c r="U110" s="0" t="n">
        <f aca="false">O$102/O110</f>
        <v>3.90166401237133</v>
      </c>
      <c r="V110" s="0" t="n">
        <f aca="false">(N$102+O$102)/(N110+O110)</f>
        <v>3.65971593932262</v>
      </c>
    </row>
    <row r="111" customFormat="false" ht="12.8" hidden="false" customHeight="false" outlineLevel="0" collapsed="false">
      <c r="B111" s="0" t="n">
        <v>1238694055</v>
      </c>
      <c r="C111" s="0" t="n">
        <v>138682587994</v>
      </c>
      <c r="D111" s="0" t="n">
        <v>29431180114</v>
      </c>
      <c r="E111" s="0" t="n">
        <v>4906669329</v>
      </c>
      <c r="F111" s="0" t="n">
        <v>29085476225</v>
      </c>
      <c r="G111" s="0" t="n">
        <v>403423141479</v>
      </c>
      <c r="H111" s="0" t="n">
        <v>151706359863</v>
      </c>
      <c r="I111" s="0" t="n">
        <v>326516006469</v>
      </c>
      <c r="J111" s="0" t="n">
        <v>69065673828</v>
      </c>
      <c r="K111" s="0" t="n">
        <v>10392539</v>
      </c>
      <c r="L111" s="0" t="n">
        <v>10</v>
      </c>
      <c r="M111" s="0" t="n">
        <f aca="false">K111/1000000</f>
        <v>10.392539</v>
      </c>
      <c r="N111" s="0" t="n">
        <f aca="false">(G111+I111)/1000000000</f>
        <v>729.939147948</v>
      </c>
      <c r="O111" s="0" t="n">
        <f aca="false">(H111+J111)/1000000000</f>
        <v>220.772033691</v>
      </c>
      <c r="P111" s="0" t="n">
        <f aca="false">N111/$M111</f>
        <v>70.2368447160025</v>
      </c>
      <c r="Q111" s="0" t="n">
        <f aca="false">O111/$M111</f>
        <v>21.2433202022143</v>
      </c>
      <c r="R111" s="0" t="n">
        <f aca="false">P111+Q111</f>
        <v>91.4801649182168</v>
      </c>
      <c r="S111" s="0" t="n">
        <f aca="false">M$102/M111</f>
        <v>6.52837049733467</v>
      </c>
      <c r="T111" s="0" t="n">
        <f aca="false">N$102/N111</f>
        <v>3.88191781424889</v>
      </c>
      <c r="U111" s="0" t="n">
        <f aca="false">O$102/O111</f>
        <v>4.22216694511067</v>
      </c>
      <c r="V111" s="0" t="n">
        <f aca="false">(N$102+O$102)/(N111+O111)</f>
        <v>3.96092970979897</v>
      </c>
    </row>
    <row r="112" customFormat="false" ht="12.8" hidden="false" customHeight="false" outlineLevel="0" collapsed="false">
      <c r="B112" s="0" t="n">
        <v>1252036355</v>
      </c>
      <c r="C112" s="0" t="n">
        <v>139653632012</v>
      </c>
      <c r="D112" s="0" t="n">
        <v>29571117597</v>
      </c>
      <c r="E112" s="0" t="n">
        <v>4906681952</v>
      </c>
      <c r="F112" s="0" t="n">
        <v>29362895709</v>
      </c>
      <c r="G112" s="0" t="n">
        <v>374165573120</v>
      </c>
      <c r="H112" s="0" t="n">
        <v>143596359252</v>
      </c>
      <c r="I112" s="0" t="n">
        <v>320312988281</v>
      </c>
      <c r="J112" s="0" t="n">
        <v>65565780639</v>
      </c>
      <c r="K112" s="0" t="n">
        <v>9626505</v>
      </c>
      <c r="L112" s="0" t="n">
        <v>11</v>
      </c>
      <c r="M112" s="0" t="n">
        <f aca="false">K112/1000000</f>
        <v>9.626505</v>
      </c>
      <c r="N112" s="0" t="n">
        <f aca="false">(G112+I112)/1000000000</f>
        <v>694.478561401</v>
      </c>
      <c r="O112" s="0" t="n">
        <f aca="false">(H112+J112)/1000000000</f>
        <v>209.162139891</v>
      </c>
      <c r="P112" s="0" t="n">
        <f aca="false">N112/$M112</f>
        <v>72.1423363308906</v>
      </c>
      <c r="Q112" s="0" t="n">
        <f aca="false">O112/$M112</f>
        <v>21.7277339897502</v>
      </c>
      <c r="R112" s="0" t="n">
        <f aca="false">P112+Q112</f>
        <v>93.8700703206408</v>
      </c>
      <c r="S112" s="0" t="n">
        <f aca="false">M$102/M112</f>
        <v>7.04786887868442</v>
      </c>
      <c r="T112" s="0" t="n">
        <f aca="false">N$102/N112</f>
        <v>4.08013139530288</v>
      </c>
      <c r="U112" s="0" t="n">
        <f aca="false">O$102/O112</f>
        <v>4.45652537089533</v>
      </c>
      <c r="V112" s="0" t="n">
        <f aca="false">(N$102+O$102)/(N112+O112)</f>
        <v>4.1672538204708</v>
      </c>
    </row>
    <row r="113" customFormat="false" ht="12.8" hidden="false" customHeight="false" outlineLevel="0" collapsed="false">
      <c r="B113" s="0" t="n">
        <v>1259942611</v>
      </c>
      <c r="C113" s="0" t="n">
        <v>139333515993</v>
      </c>
      <c r="D113" s="0" t="n">
        <v>29526122153</v>
      </c>
      <c r="E113" s="0" t="n">
        <v>4907058571</v>
      </c>
      <c r="F113" s="0" t="n">
        <v>29271207969</v>
      </c>
      <c r="G113" s="0" t="n">
        <v>348883163452</v>
      </c>
      <c r="H113" s="0" t="n">
        <v>128917800903</v>
      </c>
      <c r="I113" s="0" t="n">
        <v>315513229370</v>
      </c>
      <c r="J113" s="0" t="n">
        <v>66227310180</v>
      </c>
      <c r="K113" s="0" t="n">
        <v>8912469</v>
      </c>
      <c r="L113" s="0" t="n">
        <v>12</v>
      </c>
      <c r="M113" s="0" t="n">
        <f aca="false">K113/1000000</f>
        <v>8.912469</v>
      </c>
      <c r="N113" s="0" t="n">
        <f aca="false">(G113+I113)/1000000000</f>
        <v>664.396392822</v>
      </c>
      <c r="O113" s="0" t="n">
        <f aca="false">(H113+J113)/1000000000</f>
        <v>195.145111083</v>
      </c>
      <c r="P113" s="0" t="n">
        <f aca="false">N113/$M113</f>
        <v>74.5468391331291</v>
      </c>
      <c r="Q113" s="0" t="n">
        <f aca="false">O113/$M113</f>
        <v>21.8957407967422</v>
      </c>
      <c r="R113" s="0" t="n">
        <f aca="false">P113+Q113</f>
        <v>96.4425799298713</v>
      </c>
      <c r="S113" s="0" t="n">
        <f aca="false">M$102/M113</f>
        <v>7.6125196059588</v>
      </c>
      <c r="T113" s="0" t="n">
        <f aca="false">N$102/N113</f>
        <v>4.26486930445474</v>
      </c>
      <c r="U113" s="0" t="n">
        <f aca="false">O$102/O113</f>
        <v>4.77663200416299</v>
      </c>
      <c r="V113" s="0" t="n">
        <f aca="false">(N$102+O$102)/(N113+O113)</f>
        <v>4.38105681655158</v>
      </c>
    </row>
    <row r="114" customFormat="false" ht="12.8" hidden="false" customHeight="false" outlineLevel="0" collapsed="false">
      <c r="B114" s="0" t="n">
        <v>1256916274</v>
      </c>
      <c r="C114" s="0" t="n">
        <v>141750713771</v>
      </c>
      <c r="D114" s="0" t="n">
        <v>29871438151</v>
      </c>
      <c r="E114" s="0" t="n">
        <v>4907111169</v>
      </c>
      <c r="F114" s="0" t="n">
        <v>29961828023</v>
      </c>
      <c r="G114" s="0" t="n">
        <v>394722473144</v>
      </c>
      <c r="H114" s="0" t="n">
        <v>149458129882</v>
      </c>
      <c r="I114" s="0" t="n">
        <v>345806457519</v>
      </c>
      <c r="J114" s="0" t="n">
        <v>70977752685</v>
      </c>
      <c r="K114" s="0" t="n">
        <v>10740304</v>
      </c>
      <c r="L114" s="0" t="n">
        <v>13</v>
      </c>
      <c r="M114" s="0" t="n">
        <f aca="false">K114/1000000</f>
        <v>10.740304</v>
      </c>
      <c r="N114" s="0" t="n">
        <f aca="false">(G114+I114)/1000000000</f>
        <v>740.528930663</v>
      </c>
      <c r="O114" s="0" t="n">
        <f aca="false">(H114+J114)/1000000000</f>
        <v>220.435882567</v>
      </c>
      <c r="P114" s="0" t="n">
        <f aca="false">N114/$M114</f>
        <v>68.9486005855142</v>
      </c>
      <c r="Q114" s="0" t="n">
        <f aca="false">O114/$M114</f>
        <v>20.5241753461541</v>
      </c>
      <c r="R114" s="0" t="n">
        <f aca="false">P114+Q114</f>
        <v>89.4727759316682</v>
      </c>
      <c r="S114" s="0" t="n">
        <f aca="false">M$102/M114</f>
        <v>6.31698553411524</v>
      </c>
      <c r="T114" s="0" t="n">
        <f aca="false">N$102/N114</f>
        <v>3.82640524145369</v>
      </c>
      <c r="U114" s="0" t="n">
        <f aca="false">O$102/O114</f>
        <v>4.22860548927048</v>
      </c>
      <c r="V114" s="0" t="n">
        <f aca="false">(N$102+O$102)/(N114+O114)</f>
        <v>3.91866602496579</v>
      </c>
    </row>
    <row r="115" customFormat="false" ht="12.8" hidden="false" customHeight="false" outlineLevel="0" collapsed="false">
      <c r="B115" s="0" t="n">
        <v>1260570103</v>
      </c>
      <c r="C115" s="0" t="n">
        <v>142028009891</v>
      </c>
      <c r="D115" s="0" t="n">
        <v>29912850615</v>
      </c>
      <c r="E115" s="0" t="n">
        <v>4906801262</v>
      </c>
      <c r="F115" s="0" t="n">
        <v>30041058277</v>
      </c>
      <c r="G115" s="0" t="n">
        <v>386186523437</v>
      </c>
      <c r="H115" s="0" t="n">
        <v>141610076904</v>
      </c>
      <c r="I115" s="0" t="n">
        <v>331476547241</v>
      </c>
      <c r="J115" s="0" t="n">
        <v>72064666748</v>
      </c>
      <c r="K115" s="0" t="n">
        <v>10219986</v>
      </c>
      <c r="L115" s="0" t="n">
        <v>14</v>
      </c>
      <c r="M115" s="0" t="n">
        <f aca="false">K115/1000000</f>
        <v>10.219986</v>
      </c>
      <c r="N115" s="0" t="n">
        <f aca="false">(G115+I115)/1000000000</f>
        <v>717.663070678</v>
      </c>
      <c r="O115" s="0" t="n">
        <f aca="false">(H115+J115)/1000000000</f>
        <v>213.674743652</v>
      </c>
      <c r="P115" s="0" t="n">
        <f aca="false">N115/$M115</f>
        <v>70.2215316809632</v>
      </c>
      <c r="Q115" s="0" t="n">
        <f aca="false">O115/$M115</f>
        <v>20.9075378040635</v>
      </c>
      <c r="R115" s="0" t="n">
        <f aca="false">P115+Q115</f>
        <v>91.1290694850267</v>
      </c>
      <c r="S115" s="0" t="n">
        <f aca="false">M$102/M115</f>
        <v>6.63859471040371</v>
      </c>
      <c r="T115" s="0" t="n">
        <f aca="false">N$102/N115</f>
        <v>3.94832045497344</v>
      </c>
      <c r="U115" s="0" t="n">
        <f aca="false">O$102/O115</f>
        <v>4.36240786872368</v>
      </c>
      <c r="V115" s="0" t="n">
        <f aca="false">(N$102+O$102)/(N115+O115)</f>
        <v>4.04332360057884</v>
      </c>
    </row>
    <row r="116" customFormat="false" ht="12.8" hidden="false" customHeight="false" outlineLevel="0" collapsed="false">
      <c r="B116" s="0" t="n">
        <v>1266309198</v>
      </c>
      <c r="C116" s="0" t="n">
        <v>142062391108</v>
      </c>
      <c r="D116" s="0" t="n">
        <v>29916686913</v>
      </c>
      <c r="E116" s="0" t="n">
        <v>4906838388</v>
      </c>
      <c r="F116" s="0" t="n">
        <v>30051071170</v>
      </c>
      <c r="G116" s="0" t="n">
        <v>373776748657</v>
      </c>
      <c r="H116" s="0" t="n">
        <v>141922515869</v>
      </c>
      <c r="I116" s="0" t="n">
        <v>318519393920</v>
      </c>
      <c r="J116" s="0" t="n">
        <v>64502441406</v>
      </c>
      <c r="K116" s="0" t="n">
        <v>9576483</v>
      </c>
      <c r="L116" s="0" t="n">
        <v>15</v>
      </c>
      <c r="M116" s="0" t="n">
        <f aca="false">K116/1000000</f>
        <v>9.576483</v>
      </c>
      <c r="N116" s="0" t="n">
        <f aca="false">(G116+I116)/1000000000</f>
        <v>692.296142577</v>
      </c>
      <c r="O116" s="0" t="n">
        <f aca="false">(H116+J116)/1000000000</f>
        <v>206.424957275</v>
      </c>
      <c r="P116" s="0" t="n">
        <f aca="false">N116/$M116</f>
        <v>72.2912725451505</v>
      </c>
      <c r="Q116" s="0" t="n">
        <f aca="false">O116/$M116</f>
        <v>21.5554037191942</v>
      </c>
      <c r="R116" s="0" t="n">
        <f aca="false">P116+Q116</f>
        <v>93.8466762643446</v>
      </c>
      <c r="S116" s="0" t="n">
        <f aca="false">M$102/M116</f>
        <v>7.08468286321816</v>
      </c>
      <c r="T116" s="0" t="n">
        <f aca="false">N$102/N116</f>
        <v>4.09299374569582</v>
      </c>
      <c r="U116" s="0" t="n">
        <f aca="false">O$102/O116</f>
        <v>4.51561863139061</v>
      </c>
      <c r="V116" s="0" t="n">
        <f aca="false">(N$102+O$102)/(N116+O116)</f>
        <v>4.19006537780423</v>
      </c>
    </row>
    <row r="117" customFormat="false" ht="12.8" hidden="false" customHeight="false" outlineLevel="0" collapsed="false">
      <c r="B117" s="0" t="n">
        <v>1267614758</v>
      </c>
      <c r="C117" s="0" t="n">
        <v>142241475008</v>
      </c>
      <c r="D117" s="0" t="n">
        <v>29943980211</v>
      </c>
      <c r="E117" s="0" t="n">
        <v>4906777464</v>
      </c>
      <c r="F117" s="0" t="n">
        <v>30102196220</v>
      </c>
      <c r="G117" s="0" t="n">
        <v>368193649291</v>
      </c>
      <c r="H117" s="0" t="n">
        <v>136967620849</v>
      </c>
      <c r="I117" s="0" t="n">
        <v>304459854125</v>
      </c>
      <c r="J117" s="0" t="n">
        <v>65126922607</v>
      </c>
      <c r="K117" s="0" t="n">
        <v>9189480</v>
      </c>
      <c r="L117" s="0" t="n">
        <v>16</v>
      </c>
      <c r="M117" s="0" t="n">
        <f aca="false">K117/1000000</f>
        <v>9.18948</v>
      </c>
      <c r="N117" s="0" t="n">
        <f aca="false">(G117+I117)/1000000000</f>
        <v>672.653503416</v>
      </c>
      <c r="O117" s="0" t="n">
        <f aca="false">(H117+J117)/1000000000</f>
        <v>202.094543456</v>
      </c>
      <c r="P117" s="0" t="n">
        <f aca="false">N117/$M117</f>
        <v>73.1982118048029</v>
      </c>
      <c r="Q117" s="0" t="n">
        <f aca="false">O117/$M117</f>
        <v>21.9919455133479</v>
      </c>
      <c r="R117" s="0" t="n">
        <f aca="false">P117+Q117</f>
        <v>95.1901573181508</v>
      </c>
      <c r="S117" s="0" t="n">
        <f aca="false">M$102/M117</f>
        <v>7.38304506892664</v>
      </c>
      <c r="T117" s="0" t="n">
        <f aca="false">N$102/N117</f>
        <v>4.21251620239402</v>
      </c>
      <c r="U117" s="0" t="n">
        <f aca="false">O$102/O117</f>
        <v>4.61237778672607</v>
      </c>
      <c r="V117" s="0" t="n">
        <f aca="false">(N$102+O$102)/(N117+O117)</f>
        <v>4.30489691089648</v>
      </c>
    </row>
    <row r="118" customFormat="false" ht="12.8" hidden="false" customHeight="false" outlineLevel="0" collapsed="false">
      <c r="B118" s="0" t="n">
        <v>1260993830</v>
      </c>
      <c r="C118" s="0" t="n">
        <v>142149401707</v>
      </c>
      <c r="D118" s="0" t="n">
        <v>29929886261</v>
      </c>
      <c r="E118" s="0" t="n">
        <v>4906693176</v>
      </c>
      <c r="F118" s="0" t="n">
        <v>30075877515</v>
      </c>
      <c r="G118" s="0" t="n">
        <v>356954086303</v>
      </c>
      <c r="H118" s="0" t="n">
        <v>134607025146</v>
      </c>
      <c r="I118" s="0" t="n">
        <v>288446487426</v>
      </c>
      <c r="J118" s="0" t="n">
        <v>60175247192</v>
      </c>
      <c r="K118" s="0" t="n">
        <v>8635415</v>
      </c>
      <c r="L118" s="0" t="n">
        <v>17</v>
      </c>
      <c r="M118" s="0" t="n">
        <f aca="false">K118/1000000</f>
        <v>8.635415</v>
      </c>
      <c r="N118" s="0" t="n">
        <f aca="false">(G118+I118)/1000000000</f>
        <v>645.400573729</v>
      </c>
      <c r="O118" s="0" t="n">
        <f aca="false">(H118+J118)/1000000000</f>
        <v>194.782272338</v>
      </c>
      <c r="P118" s="0" t="n">
        <f aca="false">N118/$M118</f>
        <v>74.7388022149486</v>
      </c>
      <c r="Q118" s="0" t="n">
        <f aca="false">O118/$M118</f>
        <v>22.5562144191101</v>
      </c>
      <c r="R118" s="0" t="n">
        <f aca="false">P118+Q118</f>
        <v>97.2950166340587</v>
      </c>
      <c r="S118" s="0" t="n">
        <f aca="false">M$102/M118</f>
        <v>7.85675558152098</v>
      </c>
      <c r="T118" s="0" t="n">
        <f aca="false">N$102/N118</f>
        <v>4.39039551106256</v>
      </c>
      <c r="U118" s="0" t="n">
        <f aca="false">O$102/O118</f>
        <v>4.78552987326018</v>
      </c>
      <c r="V118" s="0" t="n">
        <f aca="false">(N$102+O$102)/(N118+O118)</f>
        <v>4.4820007721173</v>
      </c>
    </row>
    <row r="119" customFormat="false" ht="12.8" hidden="false" customHeight="false" outlineLevel="0" collapsed="false">
      <c r="B119" s="0" t="n">
        <v>1255684288</v>
      </c>
      <c r="C119" s="0" t="n">
        <v>142446403334</v>
      </c>
      <c r="D119" s="0" t="n">
        <v>29972900151</v>
      </c>
      <c r="E119" s="0" t="n">
        <v>4906809592</v>
      </c>
      <c r="F119" s="0" t="n">
        <v>30160671867</v>
      </c>
      <c r="G119" s="0" t="n">
        <v>348405029296</v>
      </c>
      <c r="H119" s="0" t="n">
        <v>128020263671</v>
      </c>
      <c r="I119" s="0" t="n">
        <v>275818634033</v>
      </c>
      <c r="J119" s="0" t="n">
        <v>59582107543</v>
      </c>
      <c r="K119" s="0" t="n">
        <v>8189185</v>
      </c>
      <c r="L119" s="0" t="n">
        <v>18</v>
      </c>
      <c r="M119" s="0" t="n">
        <f aca="false">K119/1000000</f>
        <v>8.189185</v>
      </c>
      <c r="N119" s="0" t="n">
        <f aca="false">(G119+I119)/1000000000</f>
        <v>624.223663329</v>
      </c>
      <c r="O119" s="0" t="n">
        <f aca="false">(H119+J119)/1000000000</f>
        <v>187.602371214</v>
      </c>
      <c r="P119" s="0" t="n">
        <f aca="false">N119/$M119</f>
        <v>76.22537081883</v>
      </c>
      <c r="Q119" s="0" t="n">
        <f aca="false">O119/$M119</f>
        <v>22.9085520981636</v>
      </c>
      <c r="R119" s="0" t="n">
        <f aca="false">P119+Q119</f>
        <v>99.1339229169936</v>
      </c>
      <c r="S119" s="0" t="n">
        <f aca="false">M$102/M119</f>
        <v>8.28487144935668</v>
      </c>
      <c r="T119" s="0" t="n">
        <f aca="false">N$102/N119</f>
        <v>4.53934054121809</v>
      </c>
      <c r="U119" s="0" t="n">
        <f aca="false">O$102/O119</f>
        <v>4.96868124332875</v>
      </c>
      <c r="V119" s="0" t="n">
        <f aca="false">(N$102+O$102)/(N119+O119)</f>
        <v>4.6385555581644</v>
      </c>
    </row>
    <row r="120" customFormat="false" ht="12.8" hidden="false" customHeight="false" outlineLevel="0" collapsed="false">
      <c r="B120" s="0" t="n">
        <v>1272455201</v>
      </c>
      <c r="C120" s="0" t="n">
        <v>142969066412</v>
      </c>
      <c r="D120" s="0" t="n">
        <v>30047611290</v>
      </c>
      <c r="E120" s="0" t="n">
        <v>4906952786</v>
      </c>
      <c r="F120" s="0" t="n">
        <v>30309887248</v>
      </c>
      <c r="G120" s="0" t="n">
        <v>342965011596</v>
      </c>
      <c r="H120" s="0" t="n">
        <v>126147644042</v>
      </c>
      <c r="I120" s="0" t="n">
        <v>286131713867</v>
      </c>
      <c r="J120" s="0" t="n">
        <v>61362274169</v>
      </c>
      <c r="K120" s="0" t="n">
        <v>8196906</v>
      </c>
      <c r="L120" s="0" t="n">
        <v>19</v>
      </c>
      <c r="M120" s="0" t="n">
        <f aca="false">K120/1000000</f>
        <v>8.196906</v>
      </c>
      <c r="N120" s="0" t="n">
        <f aca="false">(G120+I120)/1000000000</f>
        <v>629.096725463</v>
      </c>
      <c r="O120" s="0" t="n">
        <f aca="false">(H120+J120)/1000000000</f>
        <v>187.509918211</v>
      </c>
      <c r="P120" s="0" t="n">
        <f aca="false">N120/$M120</f>
        <v>76.7480712189453</v>
      </c>
      <c r="Q120" s="0" t="n">
        <f aca="false">O120/$M120</f>
        <v>22.8756945865916</v>
      </c>
      <c r="R120" s="0" t="n">
        <f aca="false">P120+Q120</f>
        <v>99.6237658055369</v>
      </c>
      <c r="S120" s="0" t="n">
        <f aca="false">M$102/M120</f>
        <v>8.27706759111304</v>
      </c>
      <c r="T120" s="0" t="n">
        <f aca="false">N$102/N120</f>
        <v>4.50417824008155</v>
      </c>
      <c r="U120" s="0" t="n">
        <f aca="false">O$102/O120</f>
        <v>4.97113108441598</v>
      </c>
      <c r="V120" s="0" t="n">
        <f aca="false">(N$102+O$102)/(N120+O120)</f>
        <v>4.61140035286722</v>
      </c>
    </row>
    <row r="121" customFormat="false" ht="12.8" hidden="false" customHeight="false" outlineLevel="0" collapsed="false">
      <c r="B121" s="0" t="n">
        <v>1272866709</v>
      </c>
      <c r="C121" s="0" t="n">
        <v>143162522419</v>
      </c>
      <c r="D121" s="0" t="n">
        <v>30076100433</v>
      </c>
      <c r="E121" s="0" t="n">
        <v>4907162801</v>
      </c>
      <c r="F121" s="0" t="n">
        <v>30365136214</v>
      </c>
      <c r="G121" s="0" t="n">
        <v>326400146484</v>
      </c>
      <c r="H121" s="0" t="n">
        <v>120224563598</v>
      </c>
      <c r="I121" s="0" t="n">
        <v>282739990234</v>
      </c>
      <c r="J121" s="0" t="n">
        <v>60532989501</v>
      </c>
      <c r="K121" s="0" t="n">
        <v>7837464</v>
      </c>
      <c r="L121" s="0" t="n">
        <v>20</v>
      </c>
      <c r="M121" s="0" t="n">
        <f aca="false">K121/1000000</f>
        <v>7.837464</v>
      </c>
      <c r="N121" s="0" t="n">
        <f aca="false">(G121+I121)/1000000000</f>
        <v>609.140136718</v>
      </c>
      <c r="O121" s="0" t="n">
        <f aca="false">(H121+J121)/1000000000</f>
        <v>180.757553099</v>
      </c>
      <c r="P121" s="0" t="n">
        <f aca="false">N121/$M121</f>
        <v>77.7215865639702</v>
      </c>
      <c r="Q121" s="0" t="n">
        <f aca="false">O121/$M121</f>
        <v>23.0632706062828</v>
      </c>
      <c r="R121" s="0" t="n">
        <f aca="false">P121+Q121</f>
        <v>100.784857170253</v>
      </c>
      <c r="S121" s="0" t="n">
        <f aca="false">M$102/M121</f>
        <v>8.65667070368681</v>
      </c>
      <c r="T121" s="0" t="n">
        <f aca="false">N$102/N121</f>
        <v>4.65174368086139</v>
      </c>
      <c r="U121" s="0" t="n">
        <f aca="false">O$102/O121</f>
        <v>5.15683227103917</v>
      </c>
      <c r="V121" s="0" t="n">
        <f aca="false">(N$102+O$102)/(N121+O121)</f>
        <v>4.76732646941203</v>
      </c>
    </row>
    <row r="122" customFormat="false" ht="12.8" hidden="false" customHeight="false" outlineLevel="0" collapsed="false">
      <c r="B122" s="0" t="n">
        <v>1271612848</v>
      </c>
      <c r="C122" s="0" t="n">
        <v>143358897909</v>
      </c>
      <c r="D122" s="0" t="n">
        <v>30105429321</v>
      </c>
      <c r="E122" s="0" t="n">
        <v>4906933159</v>
      </c>
      <c r="F122" s="0" t="n">
        <v>30421355721</v>
      </c>
      <c r="G122" s="0" t="n">
        <v>316087158203</v>
      </c>
      <c r="H122" s="0" t="n">
        <v>112523193359</v>
      </c>
      <c r="I122" s="0" t="n">
        <v>282863677978</v>
      </c>
      <c r="J122" s="0" t="n">
        <v>63226104736</v>
      </c>
      <c r="K122" s="0" t="n">
        <v>7643883</v>
      </c>
      <c r="L122" s="0" t="n">
        <v>21</v>
      </c>
      <c r="M122" s="0" t="n">
        <f aca="false">K122/1000000</f>
        <v>7.643883</v>
      </c>
      <c r="N122" s="0" t="n">
        <f aca="false">(G122+I122)/1000000000</f>
        <v>598.950836181</v>
      </c>
      <c r="O122" s="0" t="n">
        <f aca="false">(H122+J122)/1000000000</f>
        <v>175.749298095</v>
      </c>
      <c r="P122" s="0" t="n">
        <f aca="false">N122/$M122</f>
        <v>78.356881728959</v>
      </c>
      <c r="Q122" s="0" t="n">
        <f aca="false">O122/$M122</f>
        <v>22.9921491596614</v>
      </c>
      <c r="R122" s="0" t="n">
        <f aca="false">P122+Q122</f>
        <v>101.34903088862</v>
      </c>
      <c r="S122" s="0" t="n">
        <f aca="false">M$102/M122</f>
        <v>8.87590050763467</v>
      </c>
      <c r="T122" s="0" t="n">
        <f aca="false">N$102/N122</f>
        <v>4.73087874758507</v>
      </c>
      <c r="U122" s="0" t="n">
        <f aca="false">O$102/O122</f>
        <v>5.30378438581951</v>
      </c>
      <c r="V122" s="0" t="n">
        <f aca="false">(N$102+O$102)/(N122+O122)</f>
        <v>4.86084873124652</v>
      </c>
    </row>
    <row r="123" customFormat="false" ht="12.8" hidden="false" customHeight="false" outlineLevel="0" collapsed="false">
      <c r="B123" s="0" t="n">
        <v>1272571844</v>
      </c>
      <c r="C123" s="0" t="n">
        <v>143536010748</v>
      </c>
      <c r="D123" s="0" t="n">
        <v>30130187761</v>
      </c>
      <c r="E123" s="0" t="n">
        <v>4906826753</v>
      </c>
      <c r="F123" s="0" t="n">
        <v>30471995692</v>
      </c>
      <c r="G123" s="0" t="n">
        <v>304501327514</v>
      </c>
      <c r="H123" s="0" t="n">
        <v>114154769897</v>
      </c>
      <c r="I123" s="0" t="n">
        <v>280758972167</v>
      </c>
      <c r="J123" s="0" t="n">
        <v>58259445190</v>
      </c>
      <c r="K123" s="0" t="n">
        <v>7347719</v>
      </c>
      <c r="L123" s="0" t="n">
        <v>22</v>
      </c>
      <c r="M123" s="0" t="n">
        <f aca="false">K123/1000000</f>
        <v>7.347719</v>
      </c>
      <c r="N123" s="0" t="n">
        <f aca="false">(G123+I123)/1000000000</f>
        <v>585.260299681</v>
      </c>
      <c r="O123" s="0" t="n">
        <f aca="false">(H123+J123)/1000000000</f>
        <v>172.414215087</v>
      </c>
      <c r="P123" s="0" t="n">
        <f aca="false">N123/$M123</f>
        <v>79.6519708607528</v>
      </c>
      <c r="Q123" s="0" t="n">
        <f aca="false">O123/$M123</f>
        <v>23.4649984691848</v>
      </c>
      <c r="R123" s="0" t="n">
        <f aca="false">P123+Q123</f>
        <v>103.116969329938</v>
      </c>
      <c r="S123" s="0" t="n">
        <f aca="false">M$102/M123</f>
        <v>9.23366081364843</v>
      </c>
      <c r="T123" s="0" t="n">
        <f aca="false">N$102/N123</f>
        <v>4.84154449444367</v>
      </c>
      <c r="U123" s="0" t="n">
        <f aca="false">O$102/O123</f>
        <v>5.40637778958449</v>
      </c>
      <c r="V123" s="0" t="n">
        <f aca="false">(N$102+O$102)/(N123+O123)</f>
        <v>4.9700763208923</v>
      </c>
    </row>
    <row r="124" customFormat="false" ht="12.8" hidden="false" customHeight="false" outlineLevel="0" collapsed="false">
      <c r="B124" s="0" t="n">
        <v>1279451504</v>
      </c>
      <c r="C124" s="0" t="n">
        <v>144248664602</v>
      </c>
      <c r="D124" s="0" t="n">
        <v>30232278681</v>
      </c>
      <c r="E124" s="0" t="n">
        <v>4906938131</v>
      </c>
      <c r="F124" s="0" t="n">
        <v>30675444737</v>
      </c>
      <c r="G124" s="0" t="n">
        <v>296786254882</v>
      </c>
      <c r="H124" s="0" t="n">
        <v>98076843261</v>
      </c>
      <c r="I124" s="0" t="n">
        <v>284241165161</v>
      </c>
      <c r="J124" s="0" t="n">
        <v>64889587402</v>
      </c>
      <c r="K124" s="0" t="n">
        <v>7202404</v>
      </c>
      <c r="L124" s="0" t="n">
        <v>23</v>
      </c>
      <c r="M124" s="0" t="n">
        <f aca="false">K124/1000000</f>
        <v>7.202404</v>
      </c>
      <c r="N124" s="0" t="n">
        <f aca="false">(G124+I124)/1000000000</f>
        <v>581.027420043</v>
      </c>
      <c r="O124" s="0" t="n">
        <f aca="false">(H124+J124)/1000000000</f>
        <v>162.966430663</v>
      </c>
      <c r="P124" s="0" t="n">
        <f aca="false">N124/$M124</f>
        <v>80.6713175271757</v>
      </c>
      <c r="Q124" s="0" t="n">
        <f aca="false">O124/$M124</f>
        <v>22.6266716867035</v>
      </c>
      <c r="R124" s="0" t="n">
        <f aca="false">P124+Q124</f>
        <v>103.297989213879</v>
      </c>
      <c r="S124" s="0" t="n">
        <f aca="false">M$102/M124</f>
        <v>9.41995825282781</v>
      </c>
      <c r="T124" s="0" t="n">
        <f aca="false">N$102/N124</f>
        <v>4.87681593671999</v>
      </c>
      <c r="U124" s="0" t="n">
        <f aca="false">O$102/O124</f>
        <v>5.71980609296509</v>
      </c>
      <c r="V124" s="0" t="n">
        <f aca="false">(N$102+O$102)/(N124+O124)</f>
        <v>5.06146678661202</v>
      </c>
    </row>
    <row r="125" customFormat="false" ht="12.8" hidden="false" customHeight="false" outlineLevel="0" collapsed="false">
      <c r="B125" s="0" t="n">
        <v>1278950259</v>
      </c>
      <c r="C125" s="0" t="n">
        <v>144188386276</v>
      </c>
      <c r="D125" s="0" t="n">
        <v>30223848753</v>
      </c>
      <c r="E125" s="0" t="n">
        <v>4906983510</v>
      </c>
      <c r="F125" s="0" t="n">
        <v>30658141969</v>
      </c>
      <c r="G125" s="0" t="n">
        <v>287297988891</v>
      </c>
      <c r="H125" s="0" t="n">
        <v>114004409790</v>
      </c>
      <c r="I125" s="0" t="n">
        <v>277576263427</v>
      </c>
      <c r="J125" s="0" t="n">
        <v>52881912231</v>
      </c>
      <c r="K125" s="0" t="n">
        <v>6813036</v>
      </c>
      <c r="L125" s="0" t="n">
        <v>24</v>
      </c>
      <c r="M125" s="0" t="n">
        <f aca="false">K125/1000000</f>
        <v>6.813036</v>
      </c>
      <c r="N125" s="0" t="n">
        <f aca="false">(G125+I125)/1000000000</f>
        <v>564.874252318</v>
      </c>
      <c r="O125" s="0" t="n">
        <f aca="false">(H125+J125)/1000000000</f>
        <v>166.886322021</v>
      </c>
      <c r="P125" s="0" t="n">
        <f aca="false">N125/$M125</f>
        <v>82.9107981108569</v>
      </c>
      <c r="Q125" s="0" t="n">
        <f aca="false">O125/$M125</f>
        <v>24.495147540832</v>
      </c>
      <c r="R125" s="0" t="n">
        <f aca="false">P125+Q125</f>
        <v>107.405945651689</v>
      </c>
      <c r="S125" s="0" t="n">
        <f aca="false">M$102/M125</f>
        <v>9.95831300465754</v>
      </c>
      <c r="T125" s="0" t="n">
        <f aca="false">N$102/N125</f>
        <v>5.01627356904528</v>
      </c>
      <c r="U125" s="0" t="n">
        <f aca="false">O$102/O125</f>
        <v>5.58545704505193</v>
      </c>
      <c r="V125" s="0" t="n">
        <f aca="false">(N$102+O$102)/(N125+O125)</f>
        <v>5.14608233464007</v>
      </c>
    </row>
    <row r="126" customFormat="false" ht="12.8" hidden="false" customHeight="false" outlineLevel="0" collapsed="false">
      <c r="A126" s="0" t="s">
        <v>0</v>
      </c>
      <c r="B126" s="0" t="s">
        <v>1</v>
      </c>
      <c r="C126" s="0" t="s">
        <v>2</v>
      </c>
      <c r="D126" s="0" t="s">
        <v>76</v>
      </c>
      <c r="E126" s="0" t="s">
        <v>77</v>
      </c>
      <c r="F126" s="0" t="s">
        <v>4</v>
      </c>
      <c r="G126" s="0" t="s">
        <v>5</v>
      </c>
      <c r="H126" s="0" t="s">
        <v>70</v>
      </c>
      <c r="I126" s="0" t="s">
        <v>78</v>
      </c>
      <c r="J126" s="0" t="s">
        <v>79</v>
      </c>
      <c r="K126" s="0" t="s">
        <v>7</v>
      </c>
      <c r="L126" s="0" t="s">
        <v>8</v>
      </c>
      <c r="M126" s="0" t="s">
        <v>9</v>
      </c>
      <c r="N126" s="0" t="s">
        <v>80</v>
      </c>
      <c r="O126" s="0" t="s">
        <v>81</v>
      </c>
      <c r="P126" s="0" t="s">
        <v>82</v>
      </c>
      <c r="Q126" s="0" t="s">
        <v>83</v>
      </c>
      <c r="R126" s="0" t="s">
        <v>84</v>
      </c>
      <c r="S126" s="0" t="s">
        <v>16</v>
      </c>
      <c r="T126" s="0" t="s">
        <v>85</v>
      </c>
      <c r="U126" s="0" t="s">
        <v>86</v>
      </c>
      <c r="V126" s="0" t="s">
        <v>87</v>
      </c>
    </row>
    <row r="127" customFormat="false" ht="12.8" hidden="false" customHeight="false" outlineLevel="0" collapsed="false">
      <c r="A127" s="0" t="s">
        <v>51</v>
      </c>
      <c r="B127" s="0" t="n">
        <v>174873229</v>
      </c>
      <c r="C127" s="0" t="n">
        <v>400499842056</v>
      </c>
      <c r="D127" s="0" t="n">
        <v>115205745267</v>
      </c>
      <c r="E127" s="0" t="n">
        <v>69098054438</v>
      </c>
      <c r="F127" s="0" t="n">
        <v>2521551508</v>
      </c>
      <c r="G127" s="0" t="n">
        <v>2250849868774</v>
      </c>
      <c r="H127" s="0" t="n">
        <v>797919830322</v>
      </c>
      <c r="I127" s="0" t="n">
        <v>1571323394775</v>
      </c>
      <c r="J127" s="0" t="n">
        <v>370066894531</v>
      </c>
      <c r="K127" s="0" t="n">
        <v>89269341</v>
      </c>
      <c r="L127" s="0" t="n">
        <v>1</v>
      </c>
      <c r="M127" s="0" t="n">
        <f aca="false">K127/1000000</f>
        <v>89.269341</v>
      </c>
      <c r="N127" s="0" t="n">
        <f aca="false">(G127+I127)/1000000000</f>
        <v>3822.173263549</v>
      </c>
      <c r="O127" s="0" t="n">
        <f aca="false">(H127+J127)/1000000000</f>
        <v>1167.986724853</v>
      </c>
      <c r="P127" s="0" t="n">
        <f aca="false">N127/$M127</f>
        <v>42.8161922193309</v>
      </c>
      <c r="Q127" s="0" t="n">
        <f aca="false">O127/$M127</f>
        <v>13.083850645352</v>
      </c>
      <c r="R127" s="0" t="n">
        <f aca="false">P127+Q127</f>
        <v>55.900042864683</v>
      </c>
      <c r="S127" s="0" t="n">
        <f aca="false">M$127/M127</f>
        <v>1</v>
      </c>
      <c r="T127" s="0" t="n">
        <f aca="false">N$127/N127</f>
        <v>1</v>
      </c>
      <c r="U127" s="0" t="n">
        <f aca="false">O$127/O127</f>
        <v>1</v>
      </c>
      <c r="V127" s="0" t="n">
        <f aca="false">(N$127+O$127)/(N127+O127)</f>
        <v>1</v>
      </c>
    </row>
    <row r="128" customFormat="false" ht="12.8" hidden="false" customHeight="false" outlineLevel="0" collapsed="false">
      <c r="B128" s="0" t="n">
        <v>171859717</v>
      </c>
      <c r="C128" s="0" t="n">
        <v>400695978910</v>
      </c>
      <c r="D128" s="0" t="n">
        <v>115237921782</v>
      </c>
      <c r="E128" s="0" t="n">
        <v>69096926848</v>
      </c>
      <c r="F128" s="0" t="n">
        <v>2577917743</v>
      </c>
      <c r="G128" s="0" t="n">
        <v>1330476806640</v>
      </c>
      <c r="H128" s="0" t="n">
        <v>416295730590</v>
      </c>
      <c r="I128" s="0" t="n">
        <v>807307937622</v>
      </c>
      <c r="J128" s="0" t="n">
        <v>186521789550</v>
      </c>
      <c r="K128" s="0" t="n">
        <v>44547358</v>
      </c>
      <c r="L128" s="0" t="n">
        <v>2</v>
      </c>
      <c r="M128" s="0" t="n">
        <f aca="false">K128/1000000</f>
        <v>44.547358</v>
      </c>
      <c r="N128" s="0" t="n">
        <f aca="false">(G128+I128)/1000000000</f>
        <v>2137.784744262</v>
      </c>
      <c r="O128" s="0" t="n">
        <f aca="false">(H128+J128)/1000000000</f>
        <v>602.81752014</v>
      </c>
      <c r="P128" s="0" t="n">
        <f aca="false">N128/$M128</f>
        <v>47.9890354948098</v>
      </c>
      <c r="Q128" s="0" t="n">
        <f aca="false">O128/$M128</f>
        <v>13.5320599740169</v>
      </c>
      <c r="R128" s="0" t="n">
        <f aca="false">P128+Q128</f>
        <v>61.5210954688267</v>
      </c>
      <c r="S128" s="0" t="n">
        <f aca="false">M$127/M128</f>
        <v>2.00391998555784</v>
      </c>
      <c r="T128" s="0" t="n">
        <f aca="false">N$127/N128</f>
        <v>1.78791305991309</v>
      </c>
      <c r="U128" s="0" t="n">
        <f aca="false">O$127/O128</f>
        <v>1.93754608290373</v>
      </c>
      <c r="V128" s="0" t="n">
        <f aca="false">(N$127+O$127)/(N128+O128)</f>
        <v>1.82082604733265</v>
      </c>
    </row>
    <row r="129" customFormat="false" ht="12.8" hidden="false" customHeight="false" outlineLevel="0" collapsed="false">
      <c r="B129" s="0" t="n">
        <v>172465956</v>
      </c>
      <c r="C129" s="0" t="n">
        <v>401979406927</v>
      </c>
      <c r="D129" s="0" t="n">
        <v>115418979340</v>
      </c>
      <c r="E129" s="0" t="n">
        <v>69097279093</v>
      </c>
      <c r="F129" s="0" t="n">
        <v>2944493152</v>
      </c>
      <c r="G129" s="0" t="n">
        <v>1056884445190</v>
      </c>
      <c r="H129" s="0" t="n">
        <v>299975036621</v>
      </c>
      <c r="I129" s="0" t="n">
        <v>582866760253</v>
      </c>
      <c r="J129" s="0" t="n">
        <v>127772705078</v>
      </c>
      <c r="K129" s="0" t="n">
        <v>30437980</v>
      </c>
      <c r="L129" s="0" t="n">
        <v>3</v>
      </c>
      <c r="M129" s="0" t="n">
        <f aca="false">K129/1000000</f>
        <v>30.43798</v>
      </c>
      <c r="N129" s="0" t="n">
        <f aca="false">(G129+I129)/1000000000</f>
        <v>1639.751205443</v>
      </c>
      <c r="O129" s="0" t="n">
        <f aca="false">(H129+J129)/1000000000</f>
        <v>427.747741699</v>
      </c>
      <c r="P129" s="0" t="n">
        <f aca="false">N129/$M129</f>
        <v>53.8718799816216</v>
      </c>
      <c r="Q129" s="0" t="n">
        <f aca="false">O129/$M129</f>
        <v>14.0530922781012</v>
      </c>
      <c r="R129" s="0" t="n">
        <f aca="false">P129+Q129</f>
        <v>67.9249722597229</v>
      </c>
      <c r="S129" s="0" t="n">
        <f aca="false">M$127/M129</f>
        <v>2.93282737553543</v>
      </c>
      <c r="T129" s="0" t="n">
        <f aca="false">N$127/N129</f>
        <v>2.33094706737318</v>
      </c>
      <c r="U129" s="0" t="n">
        <f aca="false">O$127/O129</f>
        <v>2.73055030101105</v>
      </c>
      <c r="V129" s="0" t="n">
        <f aca="false">(N$127+O$127)/(N129+O129)</f>
        <v>2.41362153789734</v>
      </c>
    </row>
    <row r="130" customFormat="false" ht="12.8" hidden="false" customHeight="false" outlineLevel="0" collapsed="false">
      <c r="B130" s="0" t="n">
        <v>174093757</v>
      </c>
      <c r="C130" s="0" t="n">
        <v>403633955161</v>
      </c>
      <c r="D130" s="0" t="n">
        <v>115654549012</v>
      </c>
      <c r="E130" s="0" t="n">
        <v>69096982554</v>
      </c>
      <c r="F130" s="0" t="n">
        <v>3417248122</v>
      </c>
      <c r="G130" s="0" t="n">
        <v>911159164428</v>
      </c>
      <c r="H130" s="0" t="n">
        <v>249728775024</v>
      </c>
      <c r="I130" s="0" t="n">
        <v>438064559936</v>
      </c>
      <c r="J130" s="0" t="n">
        <v>99652191162</v>
      </c>
      <c r="K130" s="0" t="n">
        <v>23716012</v>
      </c>
      <c r="L130" s="0" t="n">
        <v>4</v>
      </c>
      <c r="M130" s="0" t="n">
        <f aca="false">K130/1000000</f>
        <v>23.716012</v>
      </c>
      <c r="N130" s="0" t="n">
        <f aca="false">(G130+I130)/1000000000</f>
        <v>1349.223724364</v>
      </c>
      <c r="O130" s="0" t="n">
        <f aca="false">(H130+J130)/1000000000</f>
        <v>349.380966186</v>
      </c>
      <c r="P130" s="0" t="n">
        <f aca="false">N130/$M130</f>
        <v>56.8908349499908</v>
      </c>
      <c r="Q130" s="0" t="n">
        <f aca="false">O130/$M130</f>
        <v>14.7318599006443</v>
      </c>
      <c r="R130" s="0" t="n">
        <f aca="false">P130+Q130</f>
        <v>71.6226948506351</v>
      </c>
      <c r="S130" s="0" t="n">
        <f aca="false">M$127/M130</f>
        <v>3.7640957931713</v>
      </c>
      <c r="T130" s="0" t="n">
        <f aca="false">N$127/N130</f>
        <v>2.83286840761024</v>
      </c>
      <c r="U130" s="0" t="n">
        <f aca="false">O$127/O130</f>
        <v>3.34301761656701</v>
      </c>
      <c r="V130" s="0" t="n">
        <f aca="false">(N$127+O$127)/(N130+O130)</f>
        <v>2.93779948693431</v>
      </c>
    </row>
    <row r="131" customFormat="false" ht="12.8" hidden="false" customHeight="false" outlineLevel="0" collapsed="false">
      <c r="B131" s="0" t="n">
        <v>176113268</v>
      </c>
      <c r="C131" s="0" t="n">
        <v>405213951573</v>
      </c>
      <c r="D131" s="0" t="n">
        <v>115879370104</v>
      </c>
      <c r="E131" s="0" t="n">
        <v>69096963193</v>
      </c>
      <c r="F131" s="0" t="n">
        <v>3868662316</v>
      </c>
      <c r="G131" s="0" t="n">
        <v>834002441406</v>
      </c>
      <c r="H131" s="0" t="n">
        <v>218924087524</v>
      </c>
      <c r="I131" s="0" t="n">
        <v>367147155761</v>
      </c>
      <c r="J131" s="0" t="n">
        <v>82222778320</v>
      </c>
      <c r="K131" s="0" t="n">
        <v>19573058</v>
      </c>
      <c r="L131" s="0" t="n">
        <v>5</v>
      </c>
      <c r="M131" s="0" t="n">
        <f aca="false">K131/1000000</f>
        <v>19.573058</v>
      </c>
      <c r="N131" s="0" t="n">
        <f aca="false">(G131+I131)/1000000000</f>
        <v>1201.149597167</v>
      </c>
      <c r="O131" s="0" t="n">
        <f aca="false">(H131+J131)/1000000000</f>
        <v>301.146865844</v>
      </c>
      <c r="P131" s="0" t="n">
        <f aca="false">N131/$M131</f>
        <v>61.3674979743584</v>
      </c>
      <c r="Q131" s="0" t="n">
        <f aca="false">O131/$M131</f>
        <v>15.385785187169</v>
      </c>
      <c r="R131" s="0" t="n">
        <f aca="false">P131+Q131</f>
        <v>76.7532831615274</v>
      </c>
      <c r="S131" s="0" t="n">
        <f aca="false">M$127/M131</f>
        <v>4.56082749052294</v>
      </c>
      <c r="T131" s="0" t="n">
        <f aca="false">N$127/N131</f>
        <v>3.18209594588707</v>
      </c>
      <c r="U131" s="0" t="n">
        <f aca="false">O$127/O131</f>
        <v>3.87846216356786</v>
      </c>
      <c r="V131" s="0" t="n">
        <f aca="false">(N$127+O$127)/(N131+O131)</f>
        <v>3.32168790333194</v>
      </c>
    </row>
    <row r="132" customFormat="false" ht="12.8" hidden="false" customHeight="false" outlineLevel="0" collapsed="false">
      <c r="B132" s="0" t="n">
        <v>179352777</v>
      </c>
      <c r="C132" s="0" t="n">
        <v>405793361407</v>
      </c>
      <c r="D132" s="0" t="n">
        <v>115961441485</v>
      </c>
      <c r="E132" s="0" t="n">
        <v>69097282801</v>
      </c>
      <c r="F132" s="0" t="n">
        <v>4034091529</v>
      </c>
      <c r="G132" s="0" t="n">
        <v>771012817382</v>
      </c>
      <c r="H132" s="0" t="n">
        <v>195484268188</v>
      </c>
      <c r="I132" s="0" t="n">
        <v>335692626953</v>
      </c>
      <c r="J132" s="0" t="n">
        <v>69305892944</v>
      </c>
      <c r="K132" s="0" t="n">
        <v>16461146</v>
      </c>
      <c r="L132" s="0" t="n">
        <v>6</v>
      </c>
      <c r="M132" s="0" t="n">
        <f aca="false">K132/1000000</f>
        <v>16.461146</v>
      </c>
      <c r="N132" s="0" t="n">
        <f aca="false">(G132+I132)/1000000000</f>
        <v>1106.705444335</v>
      </c>
      <c r="O132" s="0" t="n">
        <f aca="false">(H132+J132)/1000000000</f>
        <v>264.790161132</v>
      </c>
      <c r="P132" s="0" t="n">
        <f aca="false">N132/$M132</f>
        <v>67.2313728542958</v>
      </c>
      <c r="Q132" s="0" t="n">
        <f aca="false">O132/$M132</f>
        <v>16.0857671228965</v>
      </c>
      <c r="R132" s="0" t="n">
        <f aca="false">P132+Q132</f>
        <v>83.3171399771924</v>
      </c>
      <c r="S132" s="0" t="n">
        <f aca="false">M$127/M132</f>
        <v>5.42303318371637</v>
      </c>
      <c r="T132" s="0" t="n">
        <f aca="false">N$127/N132</f>
        <v>3.45365000516978</v>
      </c>
      <c r="U132" s="0" t="n">
        <f aca="false">O$127/O132</f>
        <v>4.41098989426102</v>
      </c>
      <c r="V132" s="0" t="n">
        <f aca="false">(N$127+O$127)/(N132+O132)</f>
        <v>3.63848047963874</v>
      </c>
    </row>
    <row r="133" customFormat="false" ht="12.8" hidden="false" customHeight="false" outlineLevel="0" collapsed="false">
      <c r="B133" s="0" t="n">
        <v>159295719</v>
      </c>
      <c r="C133" s="0" t="n">
        <v>403314695218</v>
      </c>
      <c r="D133" s="0" t="n">
        <v>115606968176</v>
      </c>
      <c r="E133" s="0" t="n">
        <v>69097116326</v>
      </c>
      <c r="F133" s="0" t="n">
        <v>3325874313</v>
      </c>
      <c r="G133" s="0" t="n">
        <v>642813644409</v>
      </c>
      <c r="H133" s="0" t="n">
        <v>159643829345</v>
      </c>
      <c r="I133" s="0" t="n">
        <v>345425750732</v>
      </c>
      <c r="J133" s="0" t="n">
        <v>62472137451</v>
      </c>
      <c r="K133" s="0" t="n">
        <v>13574170</v>
      </c>
      <c r="L133" s="0" t="n">
        <v>7</v>
      </c>
      <c r="M133" s="0" t="n">
        <f aca="false">K133/1000000</f>
        <v>13.57417</v>
      </c>
      <c r="N133" s="0" t="n">
        <f aca="false">(G133+I133)/1000000000</f>
        <v>988.239395141</v>
      </c>
      <c r="O133" s="0" t="n">
        <f aca="false">(H133+J133)/1000000000</f>
        <v>222.115966796</v>
      </c>
      <c r="P133" s="0" t="n">
        <f aca="false">N133/$M133</f>
        <v>72.8029334494116</v>
      </c>
      <c r="Q133" s="0" t="n">
        <f aca="false">O133/$M133</f>
        <v>16.3631343055229</v>
      </c>
      <c r="R133" s="0" t="n">
        <f aca="false">P133+Q133</f>
        <v>89.1660677549346</v>
      </c>
      <c r="S133" s="0" t="n">
        <f aca="false">M$127/M133</f>
        <v>6.57641248046842</v>
      </c>
      <c r="T133" s="0" t="n">
        <f aca="false">N$127/N133</f>
        <v>3.86765927602356</v>
      </c>
      <c r="U133" s="0" t="n">
        <f aca="false">O$127/O133</f>
        <v>5.25845458883973</v>
      </c>
      <c r="V133" s="0" t="n">
        <f aca="false">(N$127+O$127)/(N133+O133)</f>
        <v>4.12288832299298</v>
      </c>
    </row>
    <row r="134" customFormat="false" ht="12.8" hidden="false" customHeight="false" outlineLevel="0" collapsed="false">
      <c r="B134" s="0" t="n">
        <v>136523895</v>
      </c>
      <c r="C134" s="0" t="n">
        <v>404490985183</v>
      </c>
      <c r="D134" s="0" t="n">
        <v>115774757280</v>
      </c>
      <c r="E134" s="0" t="n">
        <v>69097135003</v>
      </c>
      <c r="F134" s="0" t="n">
        <v>3661934636</v>
      </c>
      <c r="G134" s="0" t="n">
        <v>565715835571</v>
      </c>
      <c r="H134" s="0" t="n">
        <v>134597274780</v>
      </c>
      <c r="I134" s="0" t="n">
        <v>347365249633</v>
      </c>
      <c r="J134" s="0" t="n">
        <v>62972183227</v>
      </c>
      <c r="K134" s="0" t="n">
        <v>11953256</v>
      </c>
      <c r="L134" s="0" t="n">
        <v>8</v>
      </c>
      <c r="M134" s="0" t="n">
        <f aca="false">K134/1000000</f>
        <v>11.953256</v>
      </c>
      <c r="N134" s="0" t="n">
        <f aca="false">(G134+I134)/1000000000</f>
        <v>913.081085204</v>
      </c>
      <c r="O134" s="0" t="n">
        <f aca="false">(H134+J134)/1000000000</f>
        <v>197.569458007</v>
      </c>
      <c r="P134" s="0" t="n">
        <f aca="false">N134/$M134</f>
        <v>76.3876457765148</v>
      </c>
      <c r="Q134" s="0" t="n">
        <f aca="false">O134/$M134</f>
        <v>16.5285055391602</v>
      </c>
      <c r="R134" s="0" t="n">
        <f aca="false">P134+Q134</f>
        <v>92.916151315675</v>
      </c>
      <c r="S134" s="0" t="n">
        <f aca="false">M$127/M134</f>
        <v>7.46820288965617</v>
      </c>
      <c r="T134" s="0" t="n">
        <f aca="false">N$127/N134</f>
        <v>4.1860173488262</v>
      </c>
      <c r="U134" s="0" t="n">
        <f aca="false">O$127/O134</f>
        <v>5.91177774457233</v>
      </c>
      <c r="V134" s="0" t="n">
        <f aca="false">(N$127+O$127)/(N134+O134)</f>
        <v>4.49300639062847</v>
      </c>
    </row>
    <row r="135" customFormat="false" ht="12.8" hidden="false" customHeight="false" outlineLevel="0" collapsed="false">
      <c r="B135" s="0" t="n">
        <v>114584701</v>
      </c>
      <c r="C135" s="0" t="n">
        <v>403945225048</v>
      </c>
      <c r="D135" s="0" t="n">
        <v>115696487445</v>
      </c>
      <c r="E135" s="0" t="n">
        <v>69097203158</v>
      </c>
      <c r="F135" s="0" t="n">
        <v>3505944128</v>
      </c>
      <c r="G135" s="0" t="n">
        <v>494580673217</v>
      </c>
      <c r="H135" s="0" t="n">
        <v>114395645141</v>
      </c>
      <c r="I135" s="0" t="n">
        <v>351997924804</v>
      </c>
      <c r="J135" s="0" t="n">
        <v>58847030639</v>
      </c>
      <c r="K135" s="0" t="n">
        <v>10464554</v>
      </c>
      <c r="L135" s="0" t="n">
        <v>9</v>
      </c>
      <c r="M135" s="0" t="n">
        <f aca="false">K135/1000000</f>
        <v>10.464554</v>
      </c>
      <c r="N135" s="0" t="n">
        <f aca="false">(G135+I135)/1000000000</f>
        <v>846.578598021</v>
      </c>
      <c r="O135" s="0" t="n">
        <f aca="false">(H135+J135)/1000000000</f>
        <v>173.24267578</v>
      </c>
      <c r="P135" s="0" t="n">
        <f aca="false">N135/$M135</f>
        <v>80.8996349028348</v>
      </c>
      <c r="Q135" s="0" t="n">
        <f aca="false">O135/$M135</f>
        <v>16.5551896220326</v>
      </c>
      <c r="R135" s="0" t="n">
        <f aca="false">P135+Q135</f>
        <v>97.4548245248675</v>
      </c>
      <c r="S135" s="0" t="n">
        <f aca="false">M$127/M135</f>
        <v>8.53063981513211</v>
      </c>
      <c r="T135" s="0" t="n">
        <f aca="false">N$127/N135</f>
        <v>4.51484749612603</v>
      </c>
      <c r="U135" s="0" t="n">
        <f aca="false">O$127/O135</f>
        <v>6.74191113473807</v>
      </c>
      <c r="V135" s="0" t="n">
        <f aca="false">(N$127+O$127)/(N135+O135)</f>
        <v>4.8931711041907</v>
      </c>
    </row>
    <row r="136" customFormat="false" ht="12.8" hidden="false" customHeight="false" outlineLevel="0" collapsed="false">
      <c r="B136" s="0" t="n">
        <v>102037743</v>
      </c>
      <c r="C136" s="0" t="n">
        <v>411363287491</v>
      </c>
      <c r="D136" s="0" t="n">
        <v>116756717312</v>
      </c>
      <c r="E136" s="0" t="n">
        <v>69097620330</v>
      </c>
      <c r="F136" s="0" t="n">
        <v>5625237343</v>
      </c>
      <c r="G136" s="0" t="n">
        <v>478321746826</v>
      </c>
      <c r="H136" s="0" t="n">
        <v>101802078247</v>
      </c>
      <c r="I136" s="0" t="n">
        <v>387168365478</v>
      </c>
      <c r="J136" s="0" t="n">
        <v>58402160644</v>
      </c>
      <c r="K136" s="0" t="n">
        <v>10330982</v>
      </c>
      <c r="L136" s="0" t="n">
        <v>10</v>
      </c>
      <c r="M136" s="0" t="n">
        <f aca="false">K136/1000000</f>
        <v>10.330982</v>
      </c>
      <c r="N136" s="0" t="n">
        <f aca="false">(G136+I136)/1000000000</f>
        <v>865.490112304</v>
      </c>
      <c r="O136" s="0" t="n">
        <f aca="false">(H136+J136)/1000000000</f>
        <v>160.204238891</v>
      </c>
      <c r="P136" s="0" t="n">
        <f aca="false">N136/$M136</f>
        <v>83.7761707748595</v>
      </c>
      <c r="Q136" s="0" t="n">
        <f aca="false">O136/$M136</f>
        <v>15.5071646520147</v>
      </c>
      <c r="R136" s="0" t="n">
        <f aca="false">P136+Q136</f>
        <v>99.2833354268742</v>
      </c>
      <c r="S136" s="0" t="n">
        <f aca="false">M$127/M136</f>
        <v>8.64093471462829</v>
      </c>
      <c r="T136" s="0" t="n">
        <f aca="false">N$127/N136</f>
        <v>4.41619518144937</v>
      </c>
      <c r="U136" s="0" t="n">
        <f aca="false">O$127/O136</f>
        <v>7.29061061641245</v>
      </c>
      <c r="V136" s="0" t="n">
        <f aca="false">(N$127+O$127)/(N136+O136)</f>
        <v>4.86515303763557</v>
      </c>
    </row>
    <row r="137" customFormat="false" ht="12.8" hidden="false" customHeight="false" outlineLevel="0" collapsed="false">
      <c r="B137" s="0" t="n">
        <v>95316252</v>
      </c>
      <c r="C137" s="0" t="n">
        <v>407013609826</v>
      </c>
      <c r="D137" s="0" t="n">
        <v>116134810192</v>
      </c>
      <c r="E137" s="0" t="n">
        <v>69097366848</v>
      </c>
      <c r="F137" s="0" t="n">
        <v>4382498535</v>
      </c>
      <c r="G137" s="0" t="n">
        <v>418956054687</v>
      </c>
      <c r="H137" s="0" t="n">
        <v>89434356689</v>
      </c>
      <c r="I137" s="0" t="n">
        <v>364648040771</v>
      </c>
      <c r="J137" s="0" t="n">
        <v>50757843017</v>
      </c>
      <c r="K137" s="0" t="n">
        <v>8891908</v>
      </c>
      <c r="L137" s="0" t="n">
        <v>11</v>
      </c>
      <c r="M137" s="0" t="n">
        <f aca="false">K137/1000000</f>
        <v>8.891908</v>
      </c>
      <c r="N137" s="0" t="n">
        <f aca="false">(G137+I137)/1000000000</f>
        <v>783.604095458</v>
      </c>
      <c r="O137" s="0" t="n">
        <f aca="false">(H137+J137)/1000000000</f>
        <v>140.192199706</v>
      </c>
      <c r="P137" s="0" t="n">
        <f aca="false">N137/$M137</f>
        <v>88.125528903133</v>
      </c>
      <c r="Q137" s="0" t="n">
        <f aca="false">O137/$M137</f>
        <v>15.7662674541842</v>
      </c>
      <c r="R137" s="0" t="n">
        <f aca="false">P137+Q137</f>
        <v>103.891796357317</v>
      </c>
      <c r="S137" s="0" t="n">
        <f aca="false">M$127/M137</f>
        <v>10.0393909833525</v>
      </c>
      <c r="T137" s="0" t="n">
        <f aca="false">N$127/N137</f>
        <v>4.87768413373978</v>
      </c>
      <c r="U137" s="0" t="n">
        <f aca="false">O$127/O137</f>
        <v>8.3313246193612</v>
      </c>
      <c r="V137" s="0" t="n">
        <f aca="false">(N$127+O$127)/(N137+O137)</f>
        <v>5.40179692701204</v>
      </c>
    </row>
    <row r="138" customFormat="false" ht="12.8" hidden="false" customHeight="false" outlineLevel="0" collapsed="false">
      <c r="B138" s="0" t="n">
        <v>83460624</v>
      </c>
      <c r="C138" s="0" t="n">
        <v>412248729186</v>
      </c>
      <c r="D138" s="0" t="n">
        <v>116882538439</v>
      </c>
      <c r="E138" s="0" t="n">
        <v>69097419450</v>
      </c>
      <c r="F138" s="0" t="n">
        <v>5878196023</v>
      </c>
      <c r="G138" s="0" t="n">
        <v>401673599243</v>
      </c>
      <c r="H138" s="0" t="n">
        <v>80445327758</v>
      </c>
      <c r="I138" s="0" t="n">
        <v>390170974731</v>
      </c>
      <c r="J138" s="0" t="n">
        <v>50958206176</v>
      </c>
      <c r="K138" s="0" t="n">
        <v>8691016</v>
      </c>
      <c r="L138" s="0" t="n">
        <v>12</v>
      </c>
      <c r="M138" s="0" t="n">
        <f aca="false">K138/1000000</f>
        <v>8.691016</v>
      </c>
      <c r="N138" s="0" t="n">
        <f aca="false">(G138+I138)/1000000000</f>
        <v>791.844573974</v>
      </c>
      <c r="O138" s="0" t="n">
        <f aca="false">(H138+J138)/1000000000</f>
        <v>131.403533934</v>
      </c>
      <c r="P138" s="0" t="n">
        <f aca="false">N138/$M138</f>
        <v>91.1107025892025</v>
      </c>
      <c r="Q138" s="0" t="n">
        <f aca="false">O138/$M138</f>
        <v>15.1194674977011</v>
      </c>
      <c r="R138" s="0" t="n">
        <f aca="false">P138+Q138</f>
        <v>106.230170086904</v>
      </c>
      <c r="S138" s="0" t="n">
        <f aca="false">M$127/M138</f>
        <v>10.2714505415707</v>
      </c>
      <c r="T138" s="0" t="n">
        <f aca="false">N$127/N138</f>
        <v>4.82692360240193</v>
      </c>
      <c r="U138" s="0" t="n">
        <f aca="false">O$127/O138</f>
        <v>8.88854880752023</v>
      </c>
      <c r="V138" s="0" t="n">
        <f aca="false">(N$127+O$127)/(N138+O138)</f>
        <v>5.40500429479273</v>
      </c>
    </row>
    <row r="139" customFormat="false" ht="12.8" hidden="false" customHeight="false" outlineLevel="0" collapsed="false">
      <c r="B139" s="0" t="n">
        <v>105512421</v>
      </c>
      <c r="C139" s="0" t="n">
        <v>423215990047</v>
      </c>
      <c r="D139" s="0" t="n">
        <v>118454333295</v>
      </c>
      <c r="E139" s="0" t="n">
        <v>69097517354</v>
      </c>
      <c r="F139" s="0" t="n">
        <v>9011617404</v>
      </c>
      <c r="G139" s="0" t="n">
        <v>520438980102</v>
      </c>
      <c r="H139" s="0" t="n">
        <v>120863143920</v>
      </c>
      <c r="I139" s="0" t="n">
        <v>470778900146</v>
      </c>
      <c r="J139" s="0" t="n">
        <v>63842453002</v>
      </c>
      <c r="K139" s="0" t="n">
        <v>12551365</v>
      </c>
      <c r="L139" s="0" t="n">
        <v>13</v>
      </c>
      <c r="M139" s="0" t="n">
        <f aca="false">K139/1000000</f>
        <v>12.551365</v>
      </c>
      <c r="N139" s="0" t="n">
        <f aca="false">(G139+I139)/1000000000</f>
        <v>991.217880248</v>
      </c>
      <c r="O139" s="0" t="n">
        <f aca="false">(H139+J139)/1000000000</f>
        <v>184.705596922</v>
      </c>
      <c r="P139" s="0" t="n">
        <f aca="false">N139/$M139</f>
        <v>78.9729149178595</v>
      </c>
      <c r="Q139" s="0" t="n">
        <f aca="false">O139/$M139</f>
        <v>14.7159768616402</v>
      </c>
      <c r="R139" s="0" t="n">
        <f aca="false">P139+Q139</f>
        <v>93.6888917794997</v>
      </c>
      <c r="S139" s="0" t="n">
        <f aca="false">M$127/M139</f>
        <v>7.11232132919408</v>
      </c>
      <c r="T139" s="0" t="n">
        <f aca="false">N$127/N139</f>
        <v>3.85603744616946</v>
      </c>
      <c r="U139" s="0" t="n">
        <f aca="false">O$127/O139</f>
        <v>6.32350477904702</v>
      </c>
      <c r="V139" s="0" t="n">
        <f aca="false">(N$127+O$127)/(N139+O139)</f>
        <v>4.24360945697879</v>
      </c>
    </row>
    <row r="140" customFormat="false" ht="12.8" hidden="false" customHeight="false" outlineLevel="0" collapsed="false">
      <c r="B140" s="0" t="n">
        <v>123393499</v>
      </c>
      <c r="C140" s="0" t="n">
        <v>423987252779</v>
      </c>
      <c r="D140" s="0" t="n">
        <v>118564060058</v>
      </c>
      <c r="E140" s="0" t="n">
        <v>69097607159</v>
      </c>
      <c r="F140" s="0" t="n">
        <v>9231927114</v>
      </c>
      <c r="G140" s="0" t="n">
        <v>551359573364</v>
      </c>
      <c r="H140" s="0" t="n">
        <v>126055252075</v>
      </c>
      <c r="I140" s="0" t="n">
        <v>451565704345</v>
      </c>
      <c r="J140" s="0" t="n">
        <v>63847976684</v>
      </c>
      <c r="K140" s="0" t="n">
        <v>12714509</v>
      </c>
      <c r="L140" s="0" t="n">
        <v>14</v>
      </c>
      <c r="M140" s="0" t="n">
        <f aca="false">K140/1000000</f>
        <v>12.714509</v>
      </c>
      <c r="N140" s="0" t="n">
        <f aca="false">(G140+I140)/1000000000</f>
        <v>1002.925277709</v>
      </c>
      <c r="O140" s="0" t="n">
        <f aca="false">(H140+J140)/1000000000</f>
        <v>189.903228759</v>
      </c>
      <c r="P140" s="0" t="n">
        <f aca="false">N140/$M140</f>
        <v>78.8803781340672</v>
      </c>
      <c r="Q140" s="0" t="n">
        <f aca="false">O140/$M140</f>
        <v>14.9359467014416</v>
      </c>
      <c r="R140" s="0" t="n">
        <f aca="false">P140+Q140</f>
        <v>93.8163248355088</v>
      </c>
      <c r="S140" s="0" t="n">
        <f aca="false">M$127/M140</f>
        <v>7.02106082114536</v>
      </c>
      <c r="T140" s="0" t="n">
        <f aca="false">N$127/N140</f>
        <v>3.81102495719328</v>
      </c>
      <c r="U140" s="0" t="n">
        <f aca="false">O$127/O140</f>
        <v>6.15043110370311</v>
      </c>
      <c r="V140" s="0" t="n">
        <f aca="false">(N$127+O$127)/(N140+O140)</f>
        <v>4.18346808559934</v>
      </c>
    </row>
    <row r="141" customFormat="false" ht="12.8" hidden="false" customHeight="false" outlineLevel="0" collapsed="false">
      <c r="B141" s="0" t="n">
        <v>130103053</v>
      </c>
      <c r="C141" s="0" t="n">
        <v>424948226241</v>
      </c>
      <c r="D141" s="0" t="n">
        <v>118701577701</v>
      </c>
      <c r="E141" s="0" t="n">
        <v>69097680036</v>
      </c>
      <c r="F141" s="0" t="n">
        <v>9506430940</v>
      </c>
      <c r="G141" s="0" t="n">
        <v>546901473999</v>
      </c>
      <c r="H141" s="0" t="n">
        <v>122221420288</v>
      </c>
      <c r="I141" s="0" t="n">
        <v>440385314941</v>
      </c>
      <c r="J141" s="0" t="n">
        <v>70449340820</v>
      </c>
      <c r="K141" s="0" t="n">
        <v>12564209</v>
      </c>
      <c r="L141" s="0" t="n">
        <v>15</v>
      </c>
      <c r="M141" s="0" t="n">
        <f aca="false">K141/1000000</f>
        <v>12.564209</v>
      </c>
      <c r="N141" s="0" t="n">
        <f aca="false">(G141+I141)/1000000000</f>
        <v>987.28678894</v>
      </c>
      <c r="O141" s="0" t="n">
        <f aca="false">(H141+J141)/1000000000</f>
        <v>192.670761108</v>
      </c>
      <c r="P141" s="0" t="n">
        <f aca="false">N141/$M141</f>
        <v>78.5793032366781</v>
      </c>
      <c r="Q141" s="0" t="n">
        <f aca="false">O141/$M141</f>
        <v>15.3348898532331</v>
      </c>
      <c r="R141" s="0" t="n">
        <f aca="false">P141+Q141</f>
        <v>93.9141930899112</v>
      </c>
      <c r="S141" s="0" t="n">
        <f aca="false">M$127/M141</f>
        <v>7.10505062435685</v>
      </c>
      <c r="T141" s="0" t="n">
        <f aca="false">N$127/N141</f>
        <v>3.87139107538618</v>
      </c>
      <c r="U141" s="0" t="n">
        <f aca="false">O$127/O141</f>
        <v>6.06208600690737</v>
      </c>
      <c r="V141" s="0" t="n">
        <f aca="false">(N$127+O$127)/(N141+O141)</f>
        <v>4.22910128266818</v>
      </c>
    </row>
    <row r="142" customFormat="false" ht="12.8" hidden="false" customHeight="false" outlineLevel="0" collapsed="false">
      <c r="B142" s="0" t="n">
        <v>136841311</v>
      </c>
      <c r="C142" s="0" t="n">
        <v>420202726251</v>
      </c>
      <c r="D142" s="0" t="n">
        <v>118023256100</v>
      </c>
      <c r="E142" s="0" t="n">
        <v>69098087419</v>
      </c>
      <c r="F142" s="0" t="n">
        <v>8150412297</v>
      </c>
      <c r="G142" s="0" t="n">
        <v>493565689086</v>
      </c>
      <c r="H142" s="0" t="n">
        <v>105109695434</v>
      </c>
      <c r="I142" s="0" t="n">
        <v>401050277709</v>
      </c>
      <c r="J142" s="0" t="n">
        <v>60494613647</v>
      </c>
      <c r="K142" s="0" t="n">
        <v>10516091</v>
      </c>
      <c r="L142" s="0" t="n">
        <v>16</v>
      </c>
      <c r="M142" s="0" t="n">
        <f aca="false">K142/1000000</f>
        <v>10.516091</v>
      </c>
      <c r="N142" s="0" t="n">
        <f aca="false">(G142+I142)/1000000000</f>
        <v>894.615966795</v>
      </c>
      <c r="O142" s="0" t="n">
        <f aca="false">(H142+J142)/1000000000</f>
        <v>165.604309081</v>
      </c>
      <c r="P142" s="0" t="n">
        <f aca="false">N142/$M142</f>
        <v>85.0711511335343</v>
      </c>
      <c r="Q142" s="0" t="n">
        <f aca="false">O142/$M142</f>
        <v>15.747705975633</v>
      </c>
      <c r="R142" s="0" t="n">
        <f aca="false">P142+Q142</f>
        <v>100.818857109167</v>
      </c>
      <c r="S142" s="0" t="n">
        <f aca="false">M$127/M142</f>
        <v>8.48883306544228</v>
      </c>
      <c r="T142" s="0" t="n">
        <f aca="false">N$127/N142</f>
        <v>4.27241789260938</v>
      </c>
      <c r="U142" s="0" t="n">
        <f aca="false">O$127/O142</f>
        <v>7.05287640964534</v>
      </c>
      <c r="V142" s="0" t="n">
        <f aca="false">(N$127+O$127)/(N142+O142)</f>
        <v>4.70672001087596</v>
      </c>
    </row>
    <row r="143" customFormat="false" ht="12.8" hidden="false" customHeight="false" outlineLevel="0" collapsed="false">
      <c r="B143" s="0" t="n">
        <v>148976084</v>
      </c>
      <c r="C143" s="0" t="n">
        <v>422267962442</v>
      </c>
      <c r="D143" s="0" t="n">
        <v>118318078404</v>
      </c>
      <c r="E143" s="0" t="n">
        <v>69097863372</v>
      </c>
      <c r="F143" s="0" t="n">
        <v>8740509116</v>
      </c>
      <c r="G143" s="0" t="n">
        <v>498014556884</v>
      </c>
      <c r="H143" s="0" t="n">
        <v>110270980834</v>
      </c>
      <c r="I143" s="0" t="n">
        <v>391120635986</v>
      </c>
      <c r="J143" s="0" t="n">
        <v>50011154174</v>
      </c>
      <c r="K143" s="0" t="n">
        <v>10263232</v>
      </c>
      <c r="L143" s="0" t="n">
        <v>17</v>
      </c>
      <c r="M143" s="0" t="n">
        <f aca="false">K143/1000000</f>
        <v>10.263232</v>
      </c>
      <c r="N143" s="0" t="n">
        <f aca="false">(G143+I143)/1000000000</f>
        <v>889.13519287</v>
      </c>
      <c r="O143" s="0" t="n">
        <f aca="false">(H143+J143)/1000000000</f>
        <v>160.282135008</v>
      </c>
      <c r="P143" s="0" t="n">
        <f aca="false">N143/$M143</f>
        <v>86.6330599240083</v>
      </c>
      <c r="Q143" s="0" t="n">
        <f aca="false">O143/$M143</f>
        <v>15.6171209038244</v>
      </c>
      <c r="R143" s="0" t="n">
        <f aca="false">P143+Q143</f>
        <v>102.250180827833</v>
      </c>
      <c r="S143" s="0" t="n">
        <f aca="false">M$127/M143</f>
        <v>8.69797555000218</v>
      </c>
      <c r="T143" s="0" t="n">
        <f aca="false">N$127/N143</f>
        <v>4.29875377130398</v>
      </c>
      <c r="U143" s="0" t="n">
        <f aca="false">O$127/O143</f>
        <v>7.2870674251669</v>
      </c>
      <c r="V143" s="0" t="n">
        <f aca="false">(N$127+O$127)/(N143+O143)</f>
        <v>4.75517209010878</v>
      </c>
    </row>
    <row r="144" customFormat="false" ht="12.8" hidden="false" customHeight="false" outlineLevel="0" collapsed="false">
      <c r="B144" s="0" t="n">
        <v>175232171</v>
      </c>
      <c r="C144" s="0" t="n">
        <v>422788913334</v>
      </c>
      <c r="D144" s="0" t="n">
        <v>118393057582</v>
      </c>
      <c r="E144" s="0" t="n">
        <v>69098395406</v>
      </c>
      <c r="F144" s="0" t="n">
        <v>8889092366</v>
      </c>
      <c r="G144" s="0" t="n">
        <v>520607620239</v>
      </c>
      <c r="H144" s="0" t="n">
        <v>115030136108</v>
      </c>
      <c r="I144" s="0" t="n">
        <v>376682678222</v>
      </c>
      <c r="J144" s="0" t="n">
        <v>49487747192</v>
      </c>
      <c r="K144" s="0" t="n">
        <v>10357412</v>
      </c>
      <c r="L144" s="0" t="n">
        <v>18</v>
      </c>
      <c r="M144" s="0" t="n">
        <f aca="false">K144/1000000</f>
        <v>10.357412</v>
      </c>
      <c r="N144" s="0" t="n">
        <f aca="false">(G144+I144)/1000000000</f>
        <v>897.290298461</v>
      </c>
      <c r="O144" s="0" t="n">
        <f aca="false">(H144+J144)/1000000000</f>
        <v>164.5178833</v>
      </c>
      <c r="P144" s="0" t="n">
        <f aca="false">N144/$M144</f>
        <v>86.6326741140547</v>
      </c>
      <c r="Q144" s="0" t="n">
        <f aca="false">O144/$M144</f>
        <v>15.8840725173431</v>
      </c>
      <c r="R144" s="0" t="n">
        <f aca="false">P144+Q144</f>
        <v>102.516746631398</v>
      </c>
      <c r="S144" s="0" t="n">
        <f aca="false">M$127/M144</f>
        <v>8.6188848140829</v>
      </c>
      <c r="T144" s="0" t="n">
        <f aca="false">N$127/N144</f>
        <v>4.25968415138852</v>
      </c>
      <c r="U144" s="0" t="n">
        <f aca="false">O$127/O144</f>
        <v>7.09945144822441</v>
      </c>
      <c r="V144" s="0" t="n">
        <f aca="false">(N$127+O$127)/(N144+O144)</f>
        <v>4.69968123632826</v>
      </c>
    </row>
    <row r="145" customFormat="false" ht="12.8" hidden="false" customHeight="false" outlineLevel="0" collapsed="false">
      <c r="B145" s="0" t="n">
        <v>171748974</v>
      </c>
      <c r="C145" s="0" t="n">
        <v>425339007275</v>
      </c>
      <c r="D145" s="0" t="n">
        <v>118757196463</v>
      </c>
      <c r="E145" s="0" t="n">
        <v>69098252248</v>
      </c>
      <c r="F145" s="0" t="n">
        <v>9617740079</v>
      </c>
      <c r="G145" s="0" t="n">
        <v>515281661987</v>
      </c>
      <c r="H145" s="0" t="n">
        <v>113981307983</v>
      </c>
      <c r="I145" s="0" t="n">
        <v>388595733642</v>
      </c>
      <c r="J145" s="0" t="n">
        <v>51327117919</v>
      </c>
      <c r="K145" s="0" t="n">
        <v>10298190</v>
      </c>
      <c r="L145" s="0" t="n">
        <v>19</v>
      </c>
      <c r="M145" s="0" t="n">
        <f aca="false">K145/1000000</f>
        <v>10.29819</v>
      </c>
      <c r="N145" s="0" t="n">
        <f aca="false">(G145+I145)/1000000000</f>
        <v>903.877395629</v>
      </c>
      <c r="O145" s="0" t="n">
        <f aca="false">(H145+J145)/1000000000</f>
        <v>165.308425902</v>
      </c>
      <c r="P145" s="0" t="n">
        <f aca="false">N145/$M145</f>
        <v>87.7705107042111</v>
      </c>
      <c r="Q145" s="0" t="n">
        <f aca="false">O145/$M145</f>
        <v>16.0521825584884</v>
      </c>
      <c r="R145" s="0" t="n">
        <f aca="false">P145+Q145</f>
        <v>103.8226932627</v>
      </c>
      <c r="S145" s="0" t="n">
        <f aca="false">M$127/M145</f>
        <v>8.66844960133771</v>
      </c>
      <c r="T145" s="0" t="n">
        <f aca="false">N$127/N145</f>
        <v>4.22864127594339</v>
      </c>
      <c r="U145" s="0" t="n">
        <f aca="false">O$127/O145</f>
        <v>7.06550025190742</v>
      </c>
      <c r="V145" s="0" t="n">
        <f aca="false">(N$127+O$127)/(N145+O145)</f>
        <v>4.66725230349242</v>
      </c>
    </row>
    <row r="146" customFormat="false" ht="12.8" hidden="false" customHeight="false" outlineLevel="0" collapsed="false">
      <c r="B146" s="0" t="n">
        <v>153889610</v>
      </c>
      <c r="C146" s="0" t="n">
        <v>429190563978</v>
      </c>
      <c r="D146" s="0" t="n">
        <v>119307424939</v>
      </c>
      <c r="E146" s="0" t="n">
        <v>69098284859</v>
      </c>
      <c r="F146" s="0" t="n">
        <v>10718144212</v>
      </c>
      <c r="G146" s="0" t="n">
        <v>503744827270</v>
      </c>
      <c r="H146" s="0" t="n">
        <v>106178649902</v>
      </c>
      <c r="I146" s="0" t="n">
        <v>406956588745</v>
      </c>
      <c r="J146" s="0" t="n">
        <v>57285507202</v>
      </c>
      <c r="K146" s="0" t="n">
        <v>10204391</v>
      </c>
      <c r="L146" s="0" t="n">
        <v>20</v>
      </c>
      <c r="M146" s="0" t="n">
        <f aca="false">K146/1000000</f>
        <v>10.204391</v>
      </c>
      <c r="N146" s="0" t="n">
        <f aca="false">(G146+I146)/1000000000</f>
        <v>910.701416015</v>
      </c>
      <c r="O146" s="0" t="n">
        <f aca="false">(H146+J146)/1000000000</f>
        <v>163.464157104</v>
      </c>
      <c r="P146" s="0" t="n">
        <f aca="false">N146/$M146</f>
        <v>89.2460330082413</v>
      </c>
      <c r="Q146" s="0" t="n">
        <f aca="false">O146/$M146</f>
        <v>16.0190017320975</v>
      </c>
      <c r="R146" s="0" t="n">
        <f aca="false">P146+Q146</f>
        <v>105.265034740339</v>
      </c>
      <c r="S146" s="0" t="n">
        <f aca="false">M$127/M146</f>
        <v>8.74813019218883</v>
      </c>
      <c r="T146" s="0" t="n">
        <f aca="false">N$127/N146</f>
        <v>4.19695544152536</v>
      </c>
      <c r="U146" s="0" t="n">
        <f aca="false">O$127/O146</f>
        <v>7.14521608617782</v>
      </c>
      <c r="V146" s="0" t="n">
        <f aca="false">(N$127+O$127)/(N146+O146)</f>
        <v>4.64561526945267</v>
      </c>
    </row>
    <row r="147" customFormat="false" ht="12.8" hidden="false" customHeight="false" outlineLevel="0" collapsed="false">
      <c r="B147" s="0" t="n">
        <v>146596879</v>
      </c>
      <c r="C147" s="0" t="n">
        <v>411518270641</v>
      </c>
      <c r="D147" s="0" t="n">
        <v>116780998616</v>
      </c>
      <c r="E147" s="0" t="n">
        <v>69098120831</v>
      </c>
      <c r="F147" s="0" t="n">
        <v>5668929353</v>
      </c>
      <c r="G147" s="0" t="n">
        <v>415727157592</v>
      </c>
      <c r="H147" s="0" t="n">
        <v>83060470581</v>
      </c>
      <c r="I147" s="0" t="n">
        <v>363136291503</v>
      </c>
      <c r="J147" s="0" t="n">
        <v>51028289794</v>
      </c>
      <c r="K147" s="0" t="n">
        <v>8150173</v>
      </c>
      <c r="L147" s="0" t="n">
        <v>21</v>
      </c>
      <c r="M147" s="0" t="n">
        <f aca="false">K147/1000000</f>
        <v>8.150173</v>
      </c>
      <c r="N147" s="0" t="n">
        <f aca="false">(G147+I147)/1000000000</f>
        <v>778.863449095</v>
      </c>
      <c r="O147" s="0" t="n">
        <f aca="false">(H147+J147)/1000000000</f>
        <v>134.088760375</v>
      </c>
      <c r="P147" s="0" t="n">
        <f aca="false">N147/$M147</f>
        <v>95.5640388363535</v>
      </c>
      <c r="Q147" s="0" t="n">
        <f aca="false">O147/$M147</f>
        <v>16.4522594029599</v>
      </c>
      <c r="R147" s="0" t="n">
        <f aca="false">P147+Q147</f>
        <v>112.016298239313</v>
      </c>
      <c r="S147" s="0" t="n">
        <f aca="false">M$127/M147</f>
        <v>10.9530608736772</v>
      </c>
      <c r="T147" s="0" t="n">
        <f aca="false">N$127/N147</f>
        <v>4.90737274677631</v>
      </c>
      <c r="U147" s="0" t="n">
        <f aca="false">O$127/O147</f>
        <v>8.71054905412314</v>
      </c>
      <c r="V147" s="0" t="n">
        <f aca="false">(N$127+O$127)/(N147+O147)</f>
        <v>5.46595970373845</v>
      </c>
    </row>
    <row r="148" customFormat="false" ht="12.8" hidden="false" customHeight="false" outlineLevel="0" collapsed="false">
      <c r="B148" s="0" t="n">
        <v>149172964</v>
      </c>
      <c r="C148" s="0" t="n">
        <v>414102117387</v>
      </c>
      <c r="D148" s="0" t="n">
        <v>117150901694</v>
      </c>
      <c r="E148" s="0" t="n">
        <v>69098689126</v>
      </c>
      <c r="F148" s="0" t="n">
        <v>6406956769</v>
      </c>
      <c r="G148" s="0" t="n">
        <v>412124298095</v>
      </c>
      <c r="H148" s="0" t="n">
        <v>88272964477</v>
      </c>
      <c r="I148" s="0" t="n">
        <v>365596450805</v>
      </c>
      <c r="J148" s="0" t="n">
        <v>47396362304</v>
      </c>
      <c r="K148" s="0" t="n">
        <v>8048785</v>
      </c>
      <c r="L148" s="0" t="n">
        <v>22</v>
      </c>
      <c r="M148" s="0" t="n">
        <f aca="false">K148/1000000</f>
        <v>8.048785</v>
      </c>
      <c r="N148" s="0" t="n">
        <f aca="false">(G148+I148)/1000000000</f>
        <v>777.7207489</v>
      </c>
      <c r="O148" s="0" t="n">
        <f aca="false">(H148+J148)/1000000000</f>
        <v>135.669326781</v>
      </c>
      <c r="P148" s="0" t="n">
        <f aca="false">N148/$M148</f>
        <v>96.6258570579286</v>
      </c>
      <c r="Q148" s="0" t="n">
        <f aca="false">O148/$M148</f>
        <v>16.8558766051025</v>
      </c>
      <c r="R148" s="0" t="n">
        <f aca="false">P148+Q148</f>
        <v>113.481733663031</v>
      </c>
      <c r="S148" s="0" t="n">
        <f aca="false">M$127/M148</f>
        <v>11.0910331186633</v>
      </c>
      <c r="T148" s="0" t="n">
        <f aca="false">N$127/N148</f>
        <v>4.91458311862586</v>
      </c>
      <c r="U148" s="0" t="n">
        <f aca="false">O$127/O148</f>
        <v>8.6090699538768</v>
      </c>
      <c r="V148" s="0" t="n">
        <f aca="false">(N$127+O$127)/(N148+O148)</f>
        <v>5.46333940039962</v>
      </c>
    </row>
    <row r="149" customFormat="false" ht="12.8" hidden="false" customHeight="false" outlineLevel="0" collapsed="false">
      <c r="B149" s="0" t="n">
        <v>135143587</v>
      </c>
      <c r="C149" s="0" t="n">
        <v>417562157196</v>
      </c>
      <c r="D149" s="0" t="n">
        <v>117645085434</v>
      </c>
      <c r="E149" s="0" t="n">
        <v>69098366741</v>
      </c>
      <c r="F149" s="0" t="n">
        <v>7395594670</v>
      </c>
      <c r="G149" s="0" t="n">
        <v>403861724853</v>
      </c>
      <c r="H149" s="0" t="n">
        <v>79045089721</v>
      </c>
      <c r="I149" s="0" t="n">
        <v>378011108398</v>
      </c>
      <c r="J149" s="0" t="n">
        <v>49408187866</v>
      </c>
      <c r="K149" s="0" t="n">
        <v>8005960</v>
      </c>
      <c r="L149" s="0" t="n">
        <v>23</v>
      </c>
      <c r="M149" s="0" t="n">
        <f aca="false">K149/1000000</f>
        <v>8.00596</v>
      </c>
      <c r="N149" s="0" t="n">
        <f aca="false">(G149+I149)/1000000000</f>
        <v>781.872833251</v>
      </c>
      <c r="O149" s="0" t="n">
        <f aca="false">(H149+J149)/1000000000</f>
        <v>128.453277587</v>
      </c>
      <c r="P149" s="0" t="n">
        <f aca="false">N149/$M149</f>
        <v>97.6613464532673</v>
      </c>
      <c r="Q149" s="0" t="n">
        <f aca="false">O149/$M149</f>
        <v>16.0447063921129</v>
      </c>
      <c r="R149" s="0" t="n">
        <f aca="false">P149+Q149</f>
        <v>113.70605284538</v>
      </c>
      <c r="S149" s="0" t="n">
        <f aca="false">M$127/M149</f>
        <v>11.1503606063483</v>
      </c>
      <c r="T149" s="0" t="n">
        <f aca="false">N$127/N149</f>
        <v>4.88848454761695</v>
      </c>
      <c r="U149" s="0" t="n">
        <f aca="false">O$127/O149</f>
        <v>9.09269694626465</v>
      </c>
      <c r="V149" s="0" t="n">
        <f aca="false">(N$127+O$127)/(N149+O149)</f>
        <v>5.48172784345196</v>
      </c>
    </row>
    <row r="150" customFormat="false" ht="12.8" hidden="false" customHeight="false" outlineLevel="0" collapsed="false">
      <c r="B150" s="0" t="n">
        <v>131568881</v>
      </c>
      <c r="C150" s="0" t="n">
        <v>420078571757</v>
      </c>
      <c r="D150" s="0" t="n">
        <v>118005003271</v>
      </c>
      <c r="E150" s="0" t="n">
        <v>69098448216</v>
      </c>
      <c r="F150" s="0" t="n">
        <v>8114515294</v>
      </c>
      <c r="G150" s="0" t="n">
        <v>398434768676</v>
      </c>
      <c r="H150" s="0" t="n">
        <v>86920578002</v>
      </c>
      <c r="I150" s="0" t="n">
        <v>386125061035</v>
      </c>
      <c r="J150" s="0" t="n">
        <v>45574645996</v>
      </c>
      <c r="K150" s="0" t="n">
        <v>7961794</v>
      </c>
      <c r="L150" s="0" t="n">
        <v>24</v>
      </c>
      <c r="M150" s="0" t="n">
        <f aca="false">K150/1000000</f>
        <v>7.961794</v>
      </c>
      <c r="N150" s="0" t="n">
        <f aca="false">(G150+I150)/1000000000</f>
        <v>784.559829711</v>
      </c>
      <c r="O150" s="0" t="n">
        <f aca="false">(H150+J150)/1000000000</f>
        <v>132.495223998</v>
      </c>
      <c r="P150" s="0" t="n">
        <f aca="false">N150/$M150</f>
        <v>98.5405839074711</v>
      </c>
      <c r="Q150" s="0" t="n">
        <f aca="false">O150/$M150</f>
        <v>16.6413780610249</v>
      </c>
      <c r="R150" s="0" t="n">
        <f aca="false">P150+Q150</f>
        <v>115.181961968496</v>
      </c>
      <c r="S150" s="0" t="n">
        <f aca="false">M$127/M150</f>
        <v>11.2122143577189</v>
      </c>
      <c r="T150" s="0" t="n">
        <f aca="false">N$127/N150</f>
        <v>4.87174224170632</v>
      </c>
      <c r="U150" s="0" t="n">
        <f aca="false">O$127/O150</f>
        <v>8.81531190037937</v>
      </c>
      <c r="V150" s="0" t="n">
        <f aca="false">(N$127+O$127)/(N150+O150)</f>
        <v>5.44150535806924</v>
      </c>
    </row>
    <row r="151" customFormat="false" ht="12.8" hidden="false" customHeight="false" outlineLevel="0" collapsed="false">
      <c r="A151" s="0" t="s">
        <v>0</v>
      </c>
      <c r="B151" s="0" t="s">
        <v>1</v>
      </c>
      <c r="C151" s="0" t="s">
        <v>2</v>
      </c>
      <c r="D151" s="0" t="s">
        <v>76</v>
      </c>
      <c r="E151" s="0" t="s">
        <v>77</v>
      </c>
      <c r="F151" s="0" t="s">
        <v>4</v>
      </c>
      <c r="G151" s="0" t="s">
        <v>5</v>
      </c>
      <c r="H151" s="0" t="s">
        <v>70</v>
      </c>
      <c r="I151" s="0" t="s">
        <v>78</v>
      </c>
      <c r="J151" s="0" t="s">
        <v>79</v>
      </c>
      <c r="K151" s="0" t="s">
        <v>7</v>
      </c>
      <c r="L151" s="0" t="s">
        <v>8</v>
      </c>
      <c r="M151" s="0" t="s">
        <v>9</v>
      </c>
      <c r="N151" s="0" t="s">
        <v>80</v>
      </c>
      <c r="O151" s="0" t="s">
        <v>81</v>
      </c>
      <c r="P151" s="0" t="s">
        <v>82</v>
      </c>
      <c r="Q151" s="0" t="s">
        <v>83</v>
      </c>
      <c r="R151" s="0" t="s">
        <v>84</v>
      </c>
      <c r="S151" s="0" t="s">
        <v>16</v>
      </c>
      <c r="T151" s="0" t="s">
        <v>85</v>
      </c>
      <c r="U151" s="0" t="s">
        <v>86</v>
      </c>
      <c r="V151" s="0" t="s">
        <v>87</v>
      </c>
    </row>
    <row r="152" customFormat="false" ht="12.8" hidden="false" customHeight="false" outlineLevel="0" collapsed="false">
      <c r="A152" s="0" t="s">
        <v>52</v>
      </c>
      <c r="B152" s="0" t="n">
        <v>12765544</v>
      </c>
      <c r="C152" s="0" t="n">
        <v>8249401680</v>
      </c>
      <c r="D152" s="0" t="n">
        <v>2758319011</v>
      </c>
      <c r="E152" s="0" t="n">
        <v>161087482</v>
      </c>
      <c r="F152" s="0" t="n">
        <v>1539382502</v>
      </c>
      <c r="G152" s="0" t="n">
        <v>73082733154</v>
      </c>
      <c r="H152" s="0" t="n">
        <v>27507843017</v>
      </c>
      <c r="I152" s="0" t="n">
        <v>56782592773</v>
      </c>
      <c r="J152" s="0" t="n">
        <v>10047409057</v>
      </c>
      <c r="K152" s="0" t="n">
        <v>2386433</v>
      </c>
      <c r="L152" s="0" t="n">
        <v>1</v>
      </c>
      <c r="M152" s="0" t="n">
        <f aca="false">K152/1000000</f>
        <v>2.386433</v>
      </c>
      <c r="N152" s="0" t="n">
        <f aca="false">(G152+I152)/1000000000</f>
        <v>129.865325927</v>
      </c>
      <c r="O152" s="0" t="n">
        <f aca="false">(H152+J152)/1000000000</f>
        <v>37.555252074</v>
      </c>
      <c r="P152" s="0" t="n">
        <f aca="false">N152/$M152</f>
        <v>54.4181738716318</v>
      </c>
      <c r="Q152" s="0" t="n">
        <f aca="false">O152/$M152</f>
        <v>15.736981542746</v>
      </c>
      <c r="R152" s="0" t="n">
        <f aca="false">P152+Q152</f>
        <v>70.1551554143779</v>
      </c>
      <c r="S152" s="0" t="n">
        <f aca="false">M$152/M152</f>
        <v>1</v>
      </c>
      <c r="T152" s="0" t="n">
        <f aca="false">N$152/N152</f>
        <v>1</v>
      </c>
      <c r="U152" s="0" t="n">
        <f aca="false">O$152/O152</f>
        <v>1</v>
      </c>
      <c r="V152" s="0" t="n">
        <f aca="false">(N$152+O$152)/(N152+O152)</f>
        <v>1</v>
      </c>
    </row>
    <row r="153" customFormat="false" ht="12.8" hidden="false" customHeight="false" outlineLevel="0" collapsed="false">
      <c r="B153" s="0" t="n">
        <v>12963112</v>
      </c>
      <c r="C153" s="0" t="n">
        <v>8270025105</v>
      </c>
      <c r="D153" s="0" t="n">
        <v>2762823331</v>
      </c>
      <c r="E153" s="0" t="n">
        <v>161935178</v>
      </c>
      <c r="F153" s="0" t="n">
        <v>1544985161</v>
      </c>
      <c r="G153" s="0" t="n">
        <v>40982528686</v>
      </c>
      <c r="H153" s="0" t="n">
        <v>15770584106</v>
      </c>
      <c r="I153" s="0" t="n">
        <v>29812225341</v>
      </c>
      <c r="J153" s="0" t="n">
        <v>4917907714</v>
      </c>
      <c r="K153" s="0" t="n">
        <v>1163192</v>
      </c>
      <c r="L153" s="0" t="n">
        <v>2</v>
      </c>
      <c r="M153" s="0" t="n">
        <f aca="false">K153/1000000</f>
        <v>1.163192</v>
      </c>
      <c r="N153" s="0" t="n">
        <f aca="false">(G153+I153)/1000000000</f>
        <v>70.794754027</v>
      </c>
      <c r="O153" s="0" t="n">
        <f aca="false">(H153+J153)/1000000000</f>
        <v>20.68849182</v>
      </c>
      <c r="P153" s="0" t="n">
        <f aca="false">N153/$M153</f>
        <v>60.862483602879</v>
      </c>
      <c r="Q153" s="0" t="n">
        <f aca="false">O153/$M153</f>
        <v>17.785964673072</v>
      </c>
      <c r="R153" s="0" t="n">
        <f aca="false">P153+Q153</f>
        <v>78.648448275951</v>
      </c>
      <c r="S153" s="0" t="n">
        <f aca="false">M$152/M153</f>
        <v>2.0516243234135</v>
      </c>
      <c r="T153" s="0" t="n">
        <f aca="false">N$152/N153</f>
        <v>1.83439193640635</v>
      </c>
      <c r="U153" s="0" t="n">
        <f aca="false">O$152/O153</f>
        <v>1.81527258732773</v>
      </c>
      <c r="V153" s="0" t="n">
        <f aca="false">(N$152+O$152)/(N153+O153)</f>
        <v>1.83006818845278</v>
      </c>
    </row>
    <row r="154" customFormat="false" ht="12.8" hidden="false" customHeight="false" outlineLevel="0" collapsed="false">
      <c r="B154" s="0" t="n">
        <v>13497891</v>
      </c>
      <c r="C154" s="0" t="n">
        <v>8295240266</v>
      </c>
      <c r="D154" s="0" t="n">
        <v>2767806040</v>
      </c>
      <c r="E154" s="0" t="n">
        <v>162780468</v>
      </c>
      <c r="F154" s="0" t="n">
        <v>1551896267</v>
      </c>
      <c r="G154" s="0" t="n">
        <v>31449630737</v>
      </c>
      <c r="H154" s="0" t="n">
        <v>11998382568</v>
      </c>
      <c r="I154" s="0" t="n">
        <v>20646972656</v>
      </c>
      <c r="J154" s="0" t="n">
        <v>3407577514</v>
      </c>
      <c r="K154" s="0" t="n">
        <v>804035</v>
      </c>
      <c r="L154" s="0" t="n">
        <v>3</v>
      </c>
      <c r="M154" s="0" t="n">
        <f aca="false">K154/1000000</f>
        <v>0.804035</v>
      </c>
      <c r="N154" s="0" t="n">
        <f aca="false">(G154+I154)/1000000000</f>
        <v>52.096603393</v>
      </c>
      <c r="O154" s="0" t="n">
        <f aca="false">(H154+J154)/1000000000</f>
        <v>15.405960082</v>
      </c>
      <c r="P154" s="0" t="n">
        <f aca="false">N154/$M154</f>
        <v>64.7939497571623</v>
      </c>
      <c r="Q154" s="0" t="n">
        <f aca="false">O154/$M154</f>
        <v>19.1608077782684</v>
      </c>
      <c r="R154" s="0" t="n">
        <f aca="false">P154+Q154</f>
        <v>83.9547575354307</v>
      </c>
      <c r="S154" s="0" t="n">
        <f aca="false">M$152/M154</f>
        <v>2.96807104168351</v>
      </c>
      <c r="T154" s="0" t="n">
        <f aca="false">N$152/N154</f>
        <v>2.49277913470362</v>
      </c>
      <c r="U154" s="0" t="n">
        <f aca="false">O$152/O154</f>
        <v>2.43770929394259</v>
      </c>
      <c r="V154" s="0" t="n">
        <f aca="false">(N$152+O$152)/(N154+O154)</f>
        <v>2.48021066730311</v>
      </c>
    </row>
    <row r="155" customFormat="false" ht="12.8" hidden="false" customHeight="false" outlineLevel="0" collapsed="false">
      <c r="B155" s="0" t="n">
        <v>13527051</v>
      </c>
      <c r="C155" s="0" t="n">
        <v>8319000047</v>
      </c>
      <c r="D155" s="0" t="n">
        <v>2772661425</v>
      </c>
      <c r="E155" s="0" t="n">
        <v>163642570</v>
      </c>
      <c r="F155" s="0" t="n">
        <v>1558389569</v>
      </c>
      <c r="G155" s="0" t="n">
        <v>26273315429</v>
      </c>
      <c r="H155" s="0" t="n">
        <v>10005523681</v>
      </c>
      <c r="I155" s="0" t="n">
        <v>15746658325</v>
      </c>
      <c r="J155" s="0" t="n">
        <v>2600433349</v>
      </c>
      <c r="K155" s="0" t="n">
        <v>612060</v>
      </c>
      <c r="L155" s="0" t="n">
        <v>4</v>
      </c>
      <c r="M155" s="0" t="n">
        <f aca="false">K155/1000000</f>
        <v>0.61206</v>
      </c>
      <c r="N155" s="0" t="n">
        <f aca="false">(G155+I155)/1000000000</f>
        <v>42.019973754</v>
      </c>
      <c r="O155" s="0" t="n">
        <f aca="false">(H155+J155)/1000000000</f>
        <v>12.60595703</v>
      </c>
      <c r="P155" s="0" t="n">
        <f aca="false">N155/$M155</f>
        <v>68.6533571120478</v>
      </c>
      <c r="Q155" s="0" t="n">
        <f aca="false">O155/$M155</f>
        <v>20.595949792504</v>
      </c>
      <c r="R155" s="0" t="n">
        <f aca="false">P155+Q155</f>
        <v>89.2493069045518</v>
      </c>
      <c r="S155" s="0" t="n">
        <f aca="false">M$152/M155</f>
        <v>3.89901807012384</v>
      </c>
      <c r="T155" s="0" t="n">
        <f aca="false">N$152/N155</f>
        <v>3.09056180489969</v>
      </c>
      <c r="U155" s="0" t="n">
        <f aca="false">O$152/O155</f>
        <v>2.97916707034817</v>
      </c>
      <c r="V155" s="0" t="n">
        <f aca="false">(N$152+O$152)/(N155+O155)</f>
        <v>3.06485538274869</v>
      </c>
    </row>
    <row r="156" customFormat="false" ht="12.8" hidden="false" customHeight="false" outlineLevel="0" collapsed="false">
      <c r="B156" s="0" t="n">
        <v>13923992</v>
      </c>
      <c r="C156" s="0" t="n">
        <v>8328187573</v>
      </c>
      <c r="D156" s="0" t="n">
        <v>2775431699</v>
      </c>
      <c r="E156" s="0" t="n">
        <v>164487276</v>
      </c>
      <c r="F156" s="0" t="n">
        <v>1560726189</v>
      </c>
      <c r="G156" s="0" t="n">
        <v>23010635375</v>
      </c>
      <c r="H156" s="0" t="n">
        <v>8757415771</v>
      </c>
      <c r="I156" s="0" t="n">
        <v>12767349243</v>
      </c>
      <c r="J156" s="0" t="n">
        <v>2080856323</v>
      </c>
      <c r="K156" s="0" t="n">
        <v>495858</v>
      </c>
      <c r="L156" s="0" t="n">
        <v>5</v>
      </c>
      <c r="M156" s="0" t="n">
        <f aca="false">K156/1000000</f>
        <v>0.495858</v>
      </c>
      <c r="N156" s="0" t="n">
        <f aca="false">(G156+I156)/1000000000</f>
        <v>35.777984618</v>
      </c>
      <c r="O156" s="0" t="n">
        <f aca="false">(H156+J156)/1000000000</f>
        <v>10.838272094</v>
      </c>
      <c r="P156" s="0" t="n">
        <f aca="false">N156/$M156</f>
        <v>72.1536904073344</v>
      </c>
      <c r="Q156" s="0" t="n">
        <f aca="false">O156/$M156</f>
        <v>21.8576126512026</v>
      </c>
      <c r="R156" s="0" t="n">
        <f aca="false">P156+Q156</f>
        <v>94.0113030585369</v>
      </c>
      <c r="S156" s="0" t="n">
        <f aca="false">M$152/M156</f>
        <v>4.81273469420681</v>
      </c>
      <c r="T156" s="0" t="n">
        <f aca="false">N$152/N156</f>
        <v>3.62975520598956</v>
      </c>
      <c r="U156" s="0" t="n">
        <f aca="false">O$152/O156</f>
        <v>3.46505898249135</v>
      </c>
      <c r="V156" s="0" t="n">
        <f aca="false">(N$152+O$152)/(N156+O156)</f>
        <v>3.5914633608473</v>
      </c>
    </row>
    <row r="157" customFormat="false" ht="12.8" hidden="false" customHeight="false" outlineLevel="0" collapsed="false">
      <c r="B157" s="0" t="n">
        <v>14499997</v>
      </c>
      <c r="C157" s="0" t="n">
        <v>8344826178</v>
      </c>
      <c r="D157" s="0" t="n">
        <v>2779254656</v>
      </c>
      <c r="E157" s="0" t="n">
        <v>165347155</v>
      </c>
      <c r="F157" s="0" t="n">
        <v>1565179427</v>
      </c>
      <c r="G157" s="0" t="n">
        <v>21635559082</v>
      </c>
      <c r="H157" s="0" t="n">
        <v>7983474731</v>
      </c>
      <c r="I157" s="0" t="n">
        <v>11123641967</v>
      </c>
      <c r="J157" s="0" t="n">
        <v>1828796386</v>
      </c>
      <c r="K157" s="0" t="n">
        <v>432760</v>
      </c>
      <c r="L157" s="0" t="n">
        <v>6</v>
      </c>
      <c r="M157" s="0" t="n">
        <f aca="false">K157/1000000</f>
        <v>0.43276</v>
      </c>
      <c r="N157" s="0" t="n">
        <f aca="false">(G157+I157)/1000000000</f>
        <v>32.759201049</v>
      </c>
      <c r="O157" s="0" t="n">
        <f aca="false">(H157+J157)/1000000000</f>
        <v>9.812271117</v>
      </c>
      <c r="P157" s="0" t="n">
        <f aca="false">N157/$M157</f>
        <v>75.6983109552639</v>
      </c>
      <c r="Q157" s="0" t="n">
        <f aca="false">O157/$M157</f>
        <v>22.6737016290785</v>
      </c>
      <c r="R157" s="0" t="n">
        <f aca="false">P157+Q157</f>
        <v>98.3720125843424</v>
      </c>
      <c r="S157" s="0" t="n">
        <f aca="false">M$152/M157</f>
        <v>5.51444911729365</v>
      </c>
      <c r="T157" s="0" t="n">
        <f aca="false">N$152/N157</f>
        <v>3.96423971795748</v>
      </c>
      <c r="U157" s="0" t="n">
        <f aca="false">O$152/O157</f>
        <v>3.82737611162564</v>
      </c>
      <c r="V157" s="0" t="n">
        <f aca="false">(N$152+O$152)/(N157+O157)</f>
        <v>3.93269411375234</v>
      </c>
    </row>
    <row r="158" customFormat="false" ht="12.8" hidden="false" customHeight="false" outlineLevel="0" collapsed="false">
      <c r="B158" s="0" t="n">
        <v>12533620</v>
      </c>
      <c r="C158" s="0" t="n">
        <v>8399713411</v>
      </c>
      <c r="D158" s="0" t="n">
        <v>2788568184</v>
      </c>
      <c r="E158" s="0" t="n">
        <v>166198408</v>
      </c>
      <c r="F158" s="0" t="n">
        <v>1580557786</v>
      </c>
      <c r="G158" s="0" t="n">
        <v>18209060668</v>
      </c>
      <c r="H158" s="0" t="n">
        <v>6751647949</v>
      </c>
      <c r="I158" s="0" t="n">
        <v>10760482788</v>
      </c>
      <c r="J158" s="0" t="n">
        <v>1943817138</v>
      </c>
      <c r="K158" s="0" t="n">
        <v>369740</v>
      </c>
      <c r="L158" s="0" t="n">
        <v>7</v>
      </c>
      <c r="M158" s="0" t="n">
        <f aca="false">K158/1000000</f>
        <v>0.36974</v>
      </c>
      <c r="N158" s="0" t="n">
        <f aca="false">(G158+I158)/1000000000</f>
        <v>28.969543456</v>
      </c>
      <c r="O158" s="0" t="n">
        <f aca="false">(H158+J158)/1000000000</f>
        <v>8.695465087</v>
      </c>
      <c r="P158" s="0" t="n">
        <f aca="false">N158/$M158</f>
        <v>78.3511209390382</v>
      </c>
      <c r="Q158" s="0" t="n">
        <f aca="false">O158/$M158</f>
        <v>23.5177830015687</v>
      </c>
      <c r="R158" s="0" t="n">
        <f aca="false">P158+Q158</f>
        <v>101.868903940607</v>
      </c>
      <c r="S158" s="0" t="n">
        <f aca="false">M$152/M158</f>
        <v>6.45435441120788</v>
      </c>
      <c r="T158" s="0" t="n">
        <f aca="false">N$152/N158</f>
        <v>4.48282266250568</v>
      </c>
      <c r="U158" s="0" t="n">
        <f aca="false">O$152/O158</f>
        <v>4.31894691063119</v>
      </c>
      <c r="V158" s="0" t="n">
        <f aca="false">(N$152+O$152)/(N158+O158)</f>
        <v>4.44498977903763</v>
      </c>
    </row>
    <row r="159" customFormat="false" ht="12.8" hidden="false" customHeight="false" outlineLevel="0" collapsed="false">
      <c r="B159" s="0" t="n">
        <v>8752906</v>
      </c>
      <c r="C159" s="0" t="n">
        <v>8477947223</v>
      </c>
      <c r="D159" s="0" t="n">
        <v>2801191592</v>
      </c>
      <c r="E159" s="0" t="n">
        <v>167037571</v>
      </c>
      <c r="F159" s="0" t="n">
        <v>1602640402</v>
      </c>
      <c r="G159" s="0" t="n">
        <v>15280258178</v>
      </c>
      <c r="H159" s="0" t="n">
        <v>4946441650</v>
      </c>
      <c r="I159" s="0" t="n">
        <v>10321685791</v>
      </c>
      <c r="J159" s="0" t="n">
        <v>2075241088</v>
      </c>
      <c r="K159" s="0" t="n">
        <v>318727</v>
      </c>
      <c r="L159" s="0" t="n">
        <v>8</v>
      </c>
      <c r="M159" s="0" t="n">
        <f aca="false">K159/1000000</f>
        <v>0.318727</v>
      </c>
      <c r="N159" s="0" t="n">
        <f aca="false">(G159+I159)/1000000000</f>
        <v>25.601943969</v>
      </c>
      <c r="O159" s="0" t="n">
        <f aca="false">(H159+J159)/1000000000</f>
        <v>7.021682738</v>
      </c>
      <c r="P159" s="0" t="n">
        <f aca="false">N159/$M159</f>
        <v>80.3256202612267</v>
      </c>
      <c r="Q159" s="0" t="n">
        <f aca="false">O159/$M159</f>
        <v>22.0303982342255</v>
      </c>
      <c r="R159" s="0" t="n">
        <f aca="false">P159+Q159</f>
        <v>102.356018495452</v>
      </c>
      <c r="S159" s="0" t="n">
        <f aca="false">M$152/M159</f>
        <v>7.48738889394372</v>
      </c>
      <c r="T159" s="0" t="n">
        <f aca="false">N$152/N159</f>
        <v>5.07247910878357</v>
      </c>
      <c r="U159" s="0" t="n">
        <f aca="false">O$152/O159</f>
        <v>5.34846894616275</v>
      </c>
      <c r="V159" s="0" t="n">
        <f aca="false">(N$152+O$152)/(N159+O159)</f>
        <v>5.13188124375751</v>
      </c>
    </row>
    <row r="160" customFormat="false" ht="12.8" hidden="false" customHeight="false" outlineLevel="0" collapsed="false">
      <c r="B160" s="0" t="n">
        <v>5025851</v>
      </c>
      <c r="C160" s="0" t="n">
        <v>8441953676</v>
      </c>
      <c r="D160" s="0" t="n">
        <v>2797575468</v>
      </c>
      <c r="E160" s="0" t="n">
        <v>167955793</v>
      </c>
      <c r="F160" s="0" t="n">
        <v>1592027871</v>
      </c>
      <c r="G160" s="0" t="n">
        <v>12626464843</v>
      </c>
      <c r="H160" s="0" t="n">
        <v>3672515869</v>
      </c>
      <c r="I160" s="0" t="n">
        <v>9526535034</v>
      </c>
      <c r="J160" s="0" t="n">
        <v>1442520141</v>
      </c>
      <c r="K160" s="0" t="n">
        <v>268007</v>
      </c>
      <c r="L160" s="0" t="n">
        <v>9</v>
      </c>
      <c r="M160" s="0" t="n">
        <f aca="false">K160/1000000</f>
        <v>0.268007</v>
      </c>
      <c r="N160" s="0" t="n">
        <f aca="false">(G160+I160)/1000000000</f>
        <v>22.152999877</v>
      </c>
      <c r="O160" s="0" t="n">
        <f aca="false">(H160+J160)/1000000000</f>
        <v>5.11503601</v>
      </c>
      <c r="P160" s="0" t="n">
        <f aca="false">N160/$M160</f>
        <v>82.6582883170962</v>
      </c>
      <c r="Q160" s="0" t="n">
        <f aca="false">O160/$M160</f>
        <v>19.0854567604577</v>
      </c>
      <c r="R160" s="0" t="n">
        <f aca="false">P160+Q160</f>
        <v>101.743745077554</v>
      </c>
      <c r="S160" s="0" t="n">
        <f aca="false">M$152/M160</f>
        <v>8.90436816948811</v>
      </c>
      <c r="T160" s="0" t="n">
        <f aca="false">N$152/N160</f>
        <v>5.86220045357517</v>
      </c>
      <c r="U160" s="0" t="n">
        <f aca="false">O$152/O160</f>
        <v>7.34212857946234</v>
      </c>
      <c r="V160" s="0" t="n">
        <f aca="false">(N$152+O$152)/(N160+O160)</f>
        <v>6.13981068144397</v>
      </c>
    </row>
    <row r="161" customFormat="false" ht="12.8" hidden="false" customHeight="false" outlineLevel="0" collapsed="false">
      <c r="B161" s="0" t="n">
        <v>2818156</v>
      </c>
      <c r="C161" s="0" t="n">
        <v>8432646861</v>
      </c>
      <c r="D161" s="0" t="n">
        <v>2797635684</v>
      </c>
      <c r="E161" s="0" t="n">
        <v>168737871</v>
      </c>
      <c r="F161" s="0" t="n">
        <v>1589113679</v>
      </c>
      <c r="G161" s="0" t="n">
        <v>11101272583</v>
      </c>
      <c r="H161" s="0" t="n">
        <v>2622085571</v>
      </c>
      <c r="I161" s="0" t="n">
        <v>9360183715</v>
      </c>
      <c r="J161" s="0" t="n">
        <v>1341125488</v>
      </c>
      <c r="K161" s="0" t="n">
        <v>239993</v>
      </c>
      <c r="L161" s="0" t="n">
        <v>10</v>
      </c>
      <c r="M161" s="0" t="n">
        <f aca="false">K161/1000000</f>
        <v>0.239993</v>
      </c>
      <c r="N161" s="0" t="n">
        <f aca="false">(G161+I161)/1000000000</f>
        <v>20.461456298</v>
      </c>
      <c r="O161" s="0" t="n">
        <f aca="false">(H161+J161)/1000000000</f>
        <v>3.963211059</v>
      </c>
      <c r="P161" s="0" t="n">
        <f aca="false">N161/$M161</f>
        <v>85.2585546161763</v>
      </c>
      <c r="Q161" s="0" t="n">
        <f aca="false">O161/$M161</f>
        <v>16.5138610667811</v>
      </c>
      <c r="R161" s="0" t="n">
        <f aca="false">P161+Q161</f>
        <v>101.772415682957</v>
      </c>
      <c r="S161" s="0" t="n">
        <f aca="false">M$152/M161</f>
        <v>9.94376085969174</v>
      </c>
      <c r="T161" s="0" t="n">
        <f aca="false">N$152/N161</f>
        <v>6.34682712880479</v>
      </c>
      <c r="U161" s="0" t="n">
        <f aca="false">O$152/O161</f>
        <v>9.47596570430341</v>
      </c>
      <c r="V161" s="0" t="n">
        <f aca="false">(N$152+O$152)/(N161+O161)</f>
        <v>6.85456942172103</v>
      </c>
    </row>
    <row r="162" customFormat="false" ht="12.8" hidden="false" customHeight="false" outlineLevel="0" collapsed="false">
      <c r="B162" s="0" t="n">
        <v>2197771</v>
      </c>
      <c r="C162" s="0" t="n">
        <v>8419164241</v>
      </c>
      <c r="D162" s="0" t="n">
        <v>2797171384</v>
      </c>
      <c r="E162" s="0" t="n">
        <v>169585476</v>
      </c>
      <c r="F162" s="0" t="n">
        <v>1584961254</v>
      </c>
      <c r="G162" s="0" t="n">
        <v>9773834228</v>
      </c>
      <c r="H162" s="0" t="n">
        <v>1894088745</v>
      </c>
      <c r="I162" s="0" t="n">
        <v>8765441894</v>
      </c>
      <c r="J162" s="0" t="n">
        <v>1167205810</v>
      </c>
      <c r="K162" s="0" t="n">
        <v>211790</v>
      </c>
      <c r="L162" s="0" t="n">
        <v>11</v>
      </c>
      <c r="M162" s="0" t="n">
        <f aca="false">K162/1000000</f>
        <v>0.21179</v>
      </c>
      <c r="N162" s="0" t="n">
        <f aca="false">(G162+I162)/1000000000</f>
        <v>18.539276122</v>
      </c>
      <c r="O162" s="0" t="n">
        <f aca="false">(H162+J162)/1000000000</f>
        <v>3.061294555</v>
      </c>
      <c r="P162" s="0" t="n">
        <f aca="false">N162/$M162</f>
        <v>87.5361259832853</v>
      </c>
      <c r="Q162" s="0" t="n">
        <f aca="false">O162/$M162</f>
        <v>14.4543866802021</v>
      </c>
      <c r="R162" s="0" t="n">
        <f aca="false">P162+Q162</f>
        <v>101.990512663487</v>
      </c>
      <c r="S162" s="0" t="n">
        <f aca="false">M$152/M162</f>
        <v>11.2679210538741</v>
      </c>
      <c r="T162" s="0" t="n">
        <f aca="false">N$152/N162</f>
        <v>7.00487576065026</v>
      </c>
      <c r="U162" s="0" t="n">
        <f aca="false">O$152/O162</f>
        <v>12.2677682265698</v>
      </c>
      <c r="V162" s="0" t="n">
        <f aca="false">(N$152+O$152)/(N162+O162)</f>
        <v>7.75074790867758</v>
      </c>
    </row>
    <row r="163" customFormat="false" ht="12.8" hidden="false" customHeight="false" outlineLevel="0" collapsed="false">
      <c r="B163" s="0" t="n">
        <v>2105686</v>
      </c>
      <c r="C163" s="0" t="n">
        <v>8445652282</v>
      </c>
      <c r="D163" s="0" t="n">
        <v>2802434673</v>
      </c>
      <c r="E163" s="0" t="n">
        <v>170449891</v>
      </c>
      <c r="F163" s="0" t="n">
        <v>1592228724</v>
      </c>
      <c r="G163" s="0" t="n">
        <v>9015472412</v>
      </c>
      <c r="H163" s="0" t="n">
        <v>1721771240</v>
      </c>
      <c r="I163" s="0" t="n">
        <v>8872741699</v>
      </c>
      <c r="J163" s="0" t="n">
        <v>1075881958</v>
      </c>
      <c r="K163" s="0" t="n">
        <v>197289</v>
      </c>
      <c r="L163" s="0" t="n">
        <v>12</v>
      </c>
      <c r="M163" s="0" t="n">
        <f aca="false">K163/1000000</f>
        <v>0.197289</v>
      </c>
      <c r="N163" s="0" t="n">
        <f aca="false">(G163+I163)/1000000000</f>
        <v>17.888214111</v>
      </c>
      <c r="O163" s="0" t="n">
        <f aca="false">(H163+J163)/1000000000</f>
        <v>2.797653198</v>
      </c>
      <c r="P163" s="0" t="n">
        <f aca="false">N163/$M163</f>
        <v>90.670103812174</v>
      </c>
      <c r="Q163" s="0" t="n">
        <f aca="false">O163/$M163</f>
        <v>14.1804824293296</v>
      </c>
      <c r="R163" s="0" t="n">
        <f aca="false">P163+Q163</f>
        <v>104.850586241504</v>
      </c>
      <c r="S163" s="0" t="n">
        <f aca="false">M$152/M163</f>
        <v>12.0961280152467</v>
      </c>
      <c r="T163" s="0" t="n">
        <f aca="false">N$152/N163</f>
        <v>7.2598262253101</v>
      </c>
      <c r="U163" s="0" t="n">
        <f aca="false">O$152/O163</f>
        <v>13.4238411325777</v>
      </c>
      <c r="V163" s="0" t="n">
        <f aca="false">(N$152+O$152)/(N163+O163)</f>
        <v>8.09347635755928</v>
      </c>
    </row>
    <row r="164" customFormat="false" ht="12.8" hidden="false" customHeight="false" outlineLevel="0" collapsed="false">
      <c r="B164" s="0" t="n">
        <v>2654679</v>
      </c>
      <c r="C164" s="0" t="n">
        <v>9408232006</v>
      </c>
      <c r="D164" s="0" t="n">
        <v>2941465036</v>
      </c>
      <c r="E164" s="0" t="n">
        <v>171283890</v>
      </c>
      <c r="F164" s="0" t="n">
        <v>1866965208</v>
      </c>
      <c r="G164" s="0" t="n">
        <v>13471221923</v>
      </c>
      <c r="H164" s="0" t="n">
        <v>3188491821</v>
      </c>
      <c r="I164" s="0" t="n">
        <v>12893310546</v>
      </c>
      <c r="J164" s="0" t="n">
        <v>1433609008</v>
      </c>
      <c r="K164" s="0" t="n">
        <v>314992</v>
      </c>
      <c r="L164" s="0" t="n">
        <v>13</v>
      </c>
      <c r="M164" s="0" t="n">
        <f aca="false">K164/1000000</f>
        <v>0.314992</v>
      </c>
      <c r="N164" s="0" t="n">
        <f aca="false">(G164+I164)/1000000000</f>
        <v>26.364532469</v>
      </c>
      <c r="O164" s="0" t="n">
        <f aca="false">(H164+J164)/1000000000</f>
        <v>4.622100829</v>
      </c>
      <c r="P164" s="0" t="n">
        <f aca="false">N164/$M164</f>
        <v>83.6990541632803</v>
      </c>
      <c r="Q164" s="0" t="n">
        <f aca="false">O164/$M164</f>
        <v>14.6737086306954</v>
      </c>
      <c r="R164" s="0" t="n">
        <f aca="false">P164+Q164</f>
        <v>98.3727627939757</v>
      </c>
      <c r="S164" s="0" t="n">
        <f aca="false">M$152/M164</f>
        <v>7.57617018844923</v>
      </c>
      <c r="T164" s="0" t="n">
        <f aca="false">N$152/N164</f>
        <v>4.92575872831041</v>
      </c>
      <c r="U164" s="0" t="n">
        <f aca="false">O$152/O164</f>
        <v>8.12514773333604</v>
      </c>
      <c r="V164" s="0" t="n">
        <f aca="false">(N$152+O$152)/(N164+O164)</f>
        <v>5.40299349048049</v>
      </c>
    </row>
    <row r="165" customFormat="false" ht="12.8" hidden="false" customHeight="false" outlineLevel="0" collapsed="false">
      <c r="B165" s="0" t="n">
        <v>3097287</v>
      </c>
      <c r="C165" s="0" t="n">
        <v>9344584781</v>
      </c>
      <c r="D165" s="0" t="n">
        <v>2933848239</v>
      </c>
      <c r="E165" s="0" t="n">
        <v>172131488</v>
      </c>
      <c r="F165" s="0" t="n">
        <v>1848503871</v>
      </c>
      <c r="G165" s="0" t="n">
        <v>13354370117</v>
      </c>
      <c r="H165" s="0" t="n">
        <v>3115234375</v>
      </c>
      <c r="I165" s="0" t="n">
        <v>12491622924</v>
      </c>
      <c r="J165" s="0" t="n">
        <v>1673446655</v>
      </c>
      <c r="K165" s="0" t="n">
        <v>305945</v>
      </c>
      <c r="L165" s="0" t="n">
        <v>14</v>
      </c>
      <c r="M165" s="0" t="n">
        <f aca="false">K165/1000000</f>
        <v>0.305945</v>
      </c>
      <c r="N165" s="0" t="n">
        <f aca="false">(G165+I165)/1000000000</f>
        <v>25.845993041</v>
      </c>
      <c r="O165" s="0" t="n">
        <f aca="false">(H165+J165)/1000000000</f>
        <v>4.78868103</v>
      </c>
      <c r="P165" s="0" t="n">
        <f aca="false">N165/$M165</f>
        <v>84.4792137181519</v>
      </c>
      <c r="Q165" s="0" t="n">
        <f aca="false">O165/$M165</f>
        <v>15.6520976972985</v>
      </c>
      <c r="R165" s="0" t="n">
        <f aca="false">P165+Q165</f>
        <v>100.13131141545</v>
      </c>
      <c r="S165" s="0" t="n">
        <f aca="false">M$152/M165</f>
        <v>7.80020265080325</v>
      </c>
      <c r="T165" s="0" t="n">
        <f aca="false">N$152/N165</f>
        <v>5.02458256183046</v>
      </c>
      <c r="U165" s="0" t="n">
        <f aca="false">O$152/O165</f>
        <v>7.84250440543542</v>
      </c>
      <c r="V165" s="0" t="n">
        <f aca="false">(N$152+O$152)/(N165+O165)</f>
        <v>5.46506803411651</v>
      </c>
    </row>
    <row r="166" customFormat="false" ht="12.8" hidden="false" customHeight="false" outlineLevel="0" collapsed="false">
      <c r="B166" s="0" t="n">
        <v>2854338</v>
      </c>
      <c r="C166" s="0" t="n">
        <v>9230524484</v>
      </c>
      <c r="D166" s="0" t="n">
        <v>2919038053</v>
      </c>
      <c r="E166" s="0" t="n">
        <v>173003356</v>
      </c>
      <c r="F166" s="0" t="n">
        <v>1815604710</v>
      </c>
      <c r="G166" s="0" t="n">
        <v>12839813232</v>
      </c>
      <c r="H166" s="0" t="n">
        <v>3103042602</v>
      </c>
      <c r="I166" s="0" t="n">
        <v>11706970214</v>
      </c>
      <c r="J166" s="0" t="n">
        <v>1601364135</v>
      </c>
      <c r="K166" s="0" t="n">
        <v>287749</v>
      </c>
      <c r="L166" s="0" t="n">
        <v>15</v>
      </c>
      <c r="M166" s="0" t="n">
        <f aca="false">K166/1000000</f>
        <v>0.287749</v>
      </c>
      <c r="N166" s="0" t="n">
        <f aca="false">(G166+I166)/1000000000</f>
        <v>24.546783446</v>
      </c>
      <c r="O166" s="0" t="n">
        <f aca="false">(H166+J166)/1000000000</f>
        <v>4.704406737</v>
      </c>
      <c r="P166" s="0" t="n">
        <f aca="false">N166/$M166</f>
        <v>85.3062337175803</v>
      </c>
      <c r="Q166" s="0" t="n">
        <f aca="false">O166/$M166</f>
        <v>16.3489942171823</v>
      </c>
      <c r="R166" s="0" t="n">
        <f aca="false">P166+Q166</f>
        <v>101.655227934763</v>
      </c>
      <c r="S166" s="0" t="n">
        <f aca="false">M$152/M166</f>
        <v>8.29345366969129</v>
      </c>
      <c r="T166" s="0" t="n">
        <f aca="false">N$152/N166</f>
        <v>5.29052314380368</v>
      </c>
      <c r="U166" s="0" t="n">
        <f aca="false">O$152/O166</f>
        <v>7.98299428036892</v>
      </c>
      <c r="V166" s="0" t="n">
        <f aca="false">(N$152+O$152)/(N166+O166)</f>
        <v>5.72354755323085</v>
      </c>
    </row>
    <row r="167" customFormat="false" ht="12.8" hidden="false" customHeight="false" outlineLevel="0" collapsed="false">
      <c r="B167" s="0" t="n">
        <v>3473403</v>
      </c>
      <c r="C167" s="0" t="n">
        <v>9145180864</v>
      </c>
      <c r="D167" s="0" t="n">
        <v>2908299533</v>
      </c>
      <c r="E167" s="0" t="n">
        <v>173839048</v>
      </c>
      <c r="F167" s="0" t="n">
        <v>1790941216</v>
      </c>
      <c r="G167" s="0" t="n">
        <v>12640548706</v>
      </c>
      <c r="H167" s="0" t="n">
        <v>3193664550</v>
      </c>
      <c r="I167" s="0" t="n">
        <v>11224685668</v>
      </c>
      <c r="J167" s="0" t="n">
        <v>1526428222</v>
      </c>
      <c r="K167" s="0" t="n">
        <v>275531</v>
      </c>
      <c r="L167" s="0" t="n">
        <v>16</v>
      </c>
      <c r="M167" s="0" t="n">
        <f aca="false">K167/1000000</f>
        <v>0.275531</v>
      </c>
      <c r="N167" s="0" t="n">
        <f aca="false">(G167+I167)/1000000000</f>
        <v>23.865234374</v>
      </c>
      <c r="O167" s="0" t="n">
        <f aca="false">(H167+J167)/1000000000</f>
        <v>4.720092772</v>
      </c>
      <c r="P167" s="0" t="n">
        <f aca="false">N167/$M167</f>
        <v>86.6154239414077</v>
      </c>
      <c r="Q167" s="0" t="n">
        <f aca="false">O167/$M167</f>
        <v>17.1308955144793</v>
      </c>
      <c r="R167" s="0" t="n">
        <f aca="false">P167+Q167</f>
        <v>103.746319455887</v>
      </c>
      <c r="S167" s="0" t="n">
        <f aca="false">M$152/M167</f>
        <v>8.66121416464935</v>
      </c>
      <c r="T167" s="0" t="n">
        <f aca="false">N$152/N167</f>
        <v>5.44161116927818</v>
      </c>
      <c r="U167" s="0" t="n">
        <f aca="false">O$152/O167</f>
        <v>7.95646481712839</v>
      </c>
      <c r="V167" s="0" t="n">
        <f aca="false">(N$152+O$152)/(N167+O167)</f>
        <v>5.85687115441768</v>
      </c>
    </row>
    <row r="168" customFormat="false" ht="12.8" hidden="false" customHeight="false" outlineLevel="0" collapsed="false">
      <c r="B168" s="0" t="n">
        <v>4035017</v>
      </c>
      <c r="C168" s="0" t="n">
        <v>9070027117</v>
      </c>
      <c r="D168" s="0" t="n">
        <v>2899044809</v>
      </c>
      <c r="E168" s="0" t="n">
        <v>174704864</v>
      </c>
      <c r="F168" s="0" t="n">
        <v>1769161362</v>
      </c>
      <c r="G168" s="0" t="n">
        <v>12352508544</v>
      </c>
      <c r="H168" s="0" t="n">
        <v>3233947753</v>
      </c>
      <c r="I168" s="0" t="n">
        <v>10722854614</v>
      </c>
      <c r="J168" s="0" t="n">
        <v>1745513916</v>
      </c>
      <c r="K168" s="0" t="n">
        <v>262625</v>
      </c>
      <c r="L168" s="0" t="n">
        <v>17</v>
      </c>
      <c r="M168" s="0" t="n">
        <f aca="false">K168/1000000</f>
        <v>0.262625</v>
      </c>
      <c r="N168" s="0" t="n">
        <f aca="false">(G168+I168)/1000000000</f>
        <v>23.075363158</v>
      </c>
      <c r="O168" s="0" t="n">
        <f aca="false">(H168+J168)/1000000000</f>
        <v>4.979461669</v>
      </c>
      <c r="P168" s="0" t="n">
        <f aca="false">N168/$M168</f>
        <v>87.8643052184674</v>
      </c>
      <c r="Q168" s="0" t="n">
        <f aca="false">O168/$M168</f>
        <v>18.9603490490243</v>
      </c>
      <c r="R168" s="0" t="n">
        <f aca="false">P168+Q168</f>
        <v>106.824654267492</v>
      </c>
      <c r="S168" s="0" t="n">
        <f aca="false">M$152/M168</f>
        <v>9.08684626368396</v>
      </c>
      <c r="T168" s="0" t="n">
        <f aca="false">N$152/N168</f>
        <v>5.62787788160885</v>
      </c>
      <c r="U168" s="0" t="n">
        <f aca="false">O$152/O168</f>
        <v>7.54203055880577</v>
      </c>
      <c r="V168" s="0" t="n">
        <f aca="false">(N$152+O$152)/(N168+O168)</f>
        <v>5.96762157787113</v>
      </c>
    </row>
    <row r="169" customFormat="false" ht="12.8" hidden="false" customHeight="false" outlineLevel="0" collapsed="false">
      <c r="B169" s="0" t="n">
        <v>4530374</v>
      </c>
      <c r="C169" s="0" t="n">
        <v>9014779424</v>
      </c>
      <c r="D169" s="0" t="n">
        <v>2892645407</v>
      </c>
      <c r="E169" s="0" t="n">
        <v>175586230</v>
      </c>
      <c r="F169" s="0" t="n">
        <v>1753062984</v>
      </c>
      <c r="G169" s="0" t="n">
        <v>12321044921</v>
      </c>
      <c r="H169" s="0" t="n">
        <v>3454421997</v>
      </c>
      <c r="I169" s="0" t="n">
        <v>10406692504</v>
      </c>
      <c r="J169" s="0" t="n">
        <v>1677764892</v>
      </c>
      <c r="K169" s="0" t="n">
        <v>254423</v>
      </c>
      <c r="L169" s="0" t="n">
        <v>18</v>
      </c>
      <c r="M169" s="0" t="n">
        <f aca="false">K169/1000000</f>
        <v>0.254423</v>
      </c>
      <c r="N169" s="0" t="n">
        <f aca="false">(G169+I169)/1000000000</f>
        <v>22.727737425</v>
      </c>
      <c r="O169" s="0" t="n">
        <f aca="false">(H169+J169)/1000000000</f>
        <v>5.132186889</v>
      </c>
      <c r="P169" s="0" t="n">
        <f aca="false">N169/$M169</f>
        <v>89.33051424203</v>
      </c>
      <c r="Q169" s="0" t="n">
        <f aca="false">O169/$M169</f>
        <v>20.1718668870346</v>
      </c>
      <c r="R169" s="0" t="n">
        <f aca="false">P169+Q169</f>
        <v>109.502381129065</v>
      </c>
      <c r="S169" s="0" t="n">
        <f aca="false">M$152/M169</f>
        <v>9.3797848464958</v>
      </c>
      <c r="T169" s="0" t="n">
        <f aca="false">N$152/N169</f>
        <v>5.713957509213</v>
      </c>
      <c r="U169" s="0" t="n">
        <f aca="false">O$152/O169</f>
        <v>7.31759245839108</v>
      </c>
      <c r="V169" s="0" t="n">
        <f aca="false">(N$152+O$152)/(N169+O169)</f>
        <v>6.0093694481743</v>
      </c>
    </row>
    <row r="170" customFormat="false" ht="12.8" hidden="false" customHeight="false" outlineLevel="0" collapsed="false">
      <c r="B170" s="0" t="n">
        <v>3301827</v>
      </c>
      <c r="C170" s="0" t="n">
        <v>8933245522</v>
      </c>
      <c r="D170" s="0" t="n">
        <v>2882518127</v>
      </c>
      <c r="E170" s="0" t="n">
        <v>176509695</v>
      </c>
      <c r="F170" s="0" t="n">
        <v>1729441926</v>
      </c>
      <c r="G170" s="0" t="n">
        <v>11310546875</v>
      </c>
      <c r="H170" s="0" t="n">
        <v>2922729492</v>
      </c>
      <c r="I170" s="0" t="n">
        <v>9881973266</v>
      </c>
      <c r="J170" s="0" t="n">
        <v>1580673217</v>
      </c>
      <c r="K170" s="0" t="n">
        <v>237475</v>
      </c>
      <c r="L170" s="0" t="n">
        <v>19</v>
      </c>
      <c r="M170" s="0" t="n">
        <f aca="false">K170/1000000</f>
        <v>0.237475</v>
      </c>
      <c r="N170" s="0" t="n">
        <f aca="false">(G170+I170)/1000000000</f>
        <v>21.192520141</v>
      </c>
      <c r="O170" s="0" t="n">
        <f aca="false">(H170+J170)/1000000000</f>
        <v>4.503402709</v>
      </c>
      <c r="P170" s="0" t="n">
        <f aca="false">N170/$M170</f>
        <v>89.2410575471102</v>
      </c>
      <c r="Q170" s="0" t="n">
        <f aca="false">O170/$M170</f>
        <v>18.9636917949258</v>
      </c>
      <c r="R170" s="0" t="n">
        <f aca="false">P170+Q170</f>
        <v>108.204749342036</v>
      </c>
      <c r="S170" s="0" t="n">
        <f aca="false">M$152/M170</f>
        <v>10.0491967575534</v>
      </c>
      <c r="T170" s="0" t="n">
        <f aca="false">N$152/N170</f>
        <v>6.1278849831435</v>
      </c>
      <c r="U170" s="0" t="n">
        <f aca="false">O$152/O170</f>
        <v>8.33930574295438</v>
      </c>
      <c r="V170" s="0" t="n">
        <f aca="false">(N$152+O$152)/(N170+O170)</f>
        <v>6.51545301479608</v>
      </c>
    </row>
    <row r="171" customFormat="false" ht="12.8" hidden="false" customHeight="false" outlineLevel="0" collapsed="false">
      <c r="B171" s="0" t="n">
        <v>3163569</v>
      </c>
      <c r="C171" s="0" t="n">
        <v>8889396714</v>
      </c>
      <c r="D171" s="0" t="n">
        <v>2877645211</v>
      </c>
      <c r="E171" s="0" t="n">
        <v>177259350</v>
      </c>
      <c r="F171" s="0" t="n">
        <v>1716686318</v>
      </c>
      <c r="G171" s="0" t="n">
        <v>10952621459</v>
      </c>
      <c r="H171" s="0" t="n">
        <v>2560348510</v>
      </c>
      <c r="I171" s="0" t="n">
        <v>9778762817</v>
      </c>
      <c r="J171" s="0" t="n">
        <v>1532775878</v>
      </c>
      <c r="K171" s="0" t="n">
        <v>230475</v>
      </c>
      <c r="L171" s="0" t="n">
        <v>20</v>
      </c>
      <c r="M171" s="0" t="n">
        <f aca="false">K171/1000000</f>
        <v>0.230475</v>
      </c>
      <c r="N171" s="0" t="n">
        <f aca="false">(G171+I171)/1000000000</f>
        <v>20.731384276</v>
      </c>
      <c r="O171" s="0" t="n">
        <f aca="false">(H171+J171)/1000000000</f>
        <v>4.093124388</v>
      </c>
      <c r="P171" s="0" t="n">
        <f aca="false">N171/$M171</f>
        <v>89.9506856535416</v>
      </c>
      <c r="Q171" s="0" t="n">
        <f aca="false">O171/$M171</f>
        <v>17.7595157305565</v>
      </c>
      <c r="R171" s="0" t="n">
        <f aca="false">P171+Q171</f>
        <v>107.710201384098</v>
      </c>
      <c r="S171" s="0" t="n">
        <f aca="false">M$152/M171</f>
        <v>10.3544115413819</v>
      </c>
      <c r="T171" s="0" t="n">
        <f aca="false">N$152/N171</f>
        <v>6.26418980026049</v>
      </c>
      <c r="U171" s="0" t="n">
        <f aca="false">O$152/O171</f>
        <v>9.1752041995358</v>
      </c>
      <c r="V171" s="0" t="n">
        <f aca="false">(N$152+O$152)/(N171+O171)</f>
        <v>6.74416481981736</v>
      </c>
    </row>
    <row r="172" customFormat="false" ht="12.8" hidden="false" customHeight="false" outlineLevel="0" collapsed="false">
      <c r="B172" s="0" t="n">
        <v>2557410</v>
      </c>
      <c r="C172" s="0" t="n">
        <v>8793970591</v>
      </c>
      <c r="D172" s="0" t="n">
        <v>2865495660</v>
      </c>
      <c r="E172" s="0" t="n">
        <v>178134934</v>
      </c>
      <c r="F172" s="0" t="n">
        <v>1689103104</v>
      </c>
      <c r="G172" s="0" t="n">
        <v>10189361572</v>
      </c>
      <c r="H172" s="0" t="n">
        <v>2244186401</v>
      </c>
      <c r="I172" s="0" t="n">
        <v>9356323242</v>
      </c>
      <c r="J172" s="0" t="n">
        <v>1217864990</v>
      </c>
      <c r="K172" s="0" t="n">
        <v>215874</v>
      </c>
      <c r="L172" s="0" t="n">
        <v>21</v>
      </c>
      <c r="M172" s="0" t="n">
        <f aca="false">K172/1000000</f>
        <v>0.215874</v>
      </c>
      <c r="N172" s="0" t="n">
        <f aca="false">(G172+I172)/1000000000</f>
        <v>19.545684814</v>
      </c>
      <c r="O172" s="0" t="n">
        <f aca="false">(H172+J172)/1000000000</f>
        <v>3.462051391</v>
      </c>
      <c r="P172" s="0" t="n">
        <f aca="false">N172/$M172</f>
        <v>90.5420977699955</v>
      </c>
      <c r="Q172" s="0" t="n">
        <f aca="false">O172/$M172</f>
        <v>16.0373708320594</v>
      </c>
      <c r="R172" s="0" t="n">
        <f aca="false">P172+Q172</f>
        <v>106.579468602055</v>
      </c>
      <c r="S172" s="0" t="n">
        <f aca="false">M$152/M172</f>
        <v>11.0547495298183</v>
      </c>
      <c r="T172" s="0" t="n">
        <f aca="false">N$152/N172</f>
        <v>6.64419421283112</v>
      </c>
      <c r="U172" s="0" t="n">
        <f aca="false">O$152/O172</f>
        <v>10.8476876373439</v>
      </c>
      <c r="V172" s="0" t="n">
        <f aca="false">(N$152+O$152)/(N172+O172)</f>
        <v>7.2767079954879</v>
      </c>
    </row>
    <row r="173" customFormat="false" ht="12.8" hidden="false" customHeight="false" outlineLevel="0" collapsed="false">
      <c r="B173" s="0" t="n">
        <v>2410014</v>
      </c>
      <c r="C173" s="0" t="n">
        <v>8767116326</v>
      </c>
      <c r="D173" s="0" t="n">
        <v>2863133151</v>
      </c>
      <c r="E173" s="0" t="n">
        <v>178977020</v>
      </c>
      <c r="F173" s="0" t="n">
        <v>1681147487</v>
      </c>
      <c r="G173" s="0" t="n">
        <v>10036743164</v>
      </c>
      <c r="H173" s="0" t="n">
        <v>2219146728</v>
      </c>
      <c r="I173" s="0" t="n">
        <v>9473678588</v>
      </c>
      <c r="J173" s="0" t="n">
        <v>1203613281</v>
      </c>
      <c r="K173" s="0" t="n">
        <v>213424</v>
      </c>
      <c r="L173" s="0" t="n">
        <v>22</v>
      </c>
      <c r="M173" s="0" t="n">
        <f aca="false">K173/1000000</f>
        <v>0.213424</v>
      </c>
      <c r="N173" s="0" t="n">
        <f aca="false">(G173+I173)/1000000000</f>
        <v>19.510421752</v>
      </c>
      <c r="O173" s="0" t="n">
        <f aca="false">(H173+J173)/1000000000</f>
        <v>3.422760009</v>
      </c>
      <c r="P173" s="0" t="n">
        <f aca="false">N173/$M173</f>
        <v>91.4162500562261</v>
      </c>
      <c r="Q173" s="0" t="n">
        <f aca="false">O173/$M173</f>
        <v>16.0373716592323</v>
      </c>
      <c r="R173" s="0" t="n">
        <f aca="false">P173+Q173</f>
        <v>107.453621715458</v>
      </c>
      <c r="S173" s="0" t="n">
        <f aca="false">M$152/M173</f>
        <v>11.1816524851938</v>
      </c>
      <c r="T173" s="0" t="n">
        <f aca="false">N$152/N173</f>
        <v>6.6562029041575</v>
      </c>
      <c r="U173" s="0" t="n">
        <f aca="false">O$152/O173</f>
        <v>10.9722130605856</v>
      </c>
      <c r="V173" s="0" t="n">
        <f aca="false">(N$152+O$152)/(N173+O173)</f>
        <v>7.30036415120183</v>
      </c>
    </row>
    <row r="174" customFormat="false" ht="12.8" hidden="false" customHeight="false" outlineLevel="0" collapsed="false">
      <c r="B174" s="0" t="n">
        <v>2666231</v>
      </c>
      <c r="C174" s="0" t="n">
        <v>8717303525</v>
      </c>
      <c r="D174" s="0" t="n">
        <v>2857482973</v>
      </c>
      <c r="E174" s="0" t="n">
        <v>179822892</v>
      </c>
      <c r="F174" s="0" t="n">
        <v>1666616512</v>
      </c>
      <c r="G174" s="0" t="n">
        <v>9680709838</v>
      </c>
      <c r="H174" s="0" t="n">
        <v>2139892578</v>
      </c>
      <c r="I174" s="0" t="n">
        <v>9258712768</v>
      </c>
      <c r="J174" s="0" t="n">
        <v>1164474487</v>
      </c>
      <c r="K174" s="0" t="n">
        <v>205250</v>
      </c>
      <c r="L174" s="0" t="n">
        <v>23</v>
      </c>
      <c r="M174" s="0" t="n">
        <f aca="false">K174/1000000</f>
        <v>0.20525</v>
      </c>
      <c r="N174" s="0" t="n">
        <f aca="false">(G174+I174)/1000000000</f>
        <v>18.939422606</v>
      </c>
      <c r="O174" s="0" t="n">
        <f aca="false">(H174+J174)/1000000000</f>
        <v>3.304367065</v>
      </c>
      <c r="P174" s="0" t="n">
        <f aca="false">N174/$M174</f>
        <v>92.2748969841657</v>
      </c>
      <c r="Q174" s="0" t="n">
        <f aca="false">O174/$M174</f>
        <v>16.0992305237515</v>
      </c>
      <c r="R174" s="0" t="n">
        <f aca="false">P174+Q174</f>
        <v>108.374127507917</v>
      </c>
      <c r="S174" s="0" t="n">
        <f aca="false">M$152/M174</f>
        <v>11.6269573690621</v>
      </c>
      <c r="T174" s="0" t="n">
        <f aca="false">N$152/N174</f>
        <v>6.85687883039574</v>
      </c>
      <c r="U174" s="0" t="n">
        <f aca="false">O$152/O174</f>
        <v>11.3653390604775</v>
      </c>
      <c r="V174" s="0" t="n">
        <f aca="false">(N$152+O$152)/(N174+O174)</f>
        <v>7.52662115931046</v>
      </c>
    </row>
    <row r="175" customFormat="false" ht="12.8" hidden="false" customHeight="false" outlineLevel="0" collapsed="false">
      <c r="B175" s="0" t="n">
        <v>2448867</v>
      </c>
      <c r="C175" s="0" t="n">
        <v>8676391783</v>
      </c>
      <c r="D175" s="0" t="n">
        <v>2853128163</v>
      </c>
      <c r="E175" s="0" t="n">
        <v>180713586</v>
      </c>
      <c r="F175" s="0" t="n">
        <v>1654620931</v>
      </c>
      <c r="G175" s="0" t="n">
        <v>9318939208</v>
      </c>
      <c r="H175" s="0" t="n">
        <v>1979019165</v>
      </c>
      <c r="I175" s="0" t="n">
        <v>9164688110</v>
      </c>
      <c r="J175" s="0" t="n">
        <v>1127334594</v>
      </c>
      <c r="K175" s="0" t="n">
        <v>198427</v>
      </c>
      <c r="L175" s="0" t="n">
        <v>24</v>
      </c>
      <c r="M175" s="0" t="n">
        <f aca="false">K175/1000000</f>
        <v>0.198427</v>
      </c>
      <c r="N175" s="0" t="n">
        <f aca="false">(G175+I175)/1000000000</f>
        <v>18.483627318</v>
      </c>
      <c r="O175" s="0" t="n">
        <f aca="false">(H175+J175)/1000000000</f>
        <v>3.106353759</v>
      </c>
      <c r="P175" s="0" t="n">
        <f aca="false">N175/$M175</f>
        <v>93.1507673754076</v>
      </c>
      <c r="Q175" s="0" t="n">
        <f aca="false">O175/$M175</f>
        <v>15.6548945405615</v>
      </c>
      <c r="R175" s="0" t="n">
        <f aca="false">P175+Q175</f>
        <v>108.805661915969</v>
      </c>
      <c r="S175" s="0" t="n">
        <f aca="false">M$152/M175</f>
        <v>12.0267554314685</v>
      </c>
      <c r="T175" s="0" t="n">
        <f aca="false">N$152/N175</f>
        <v>7.02596539590109</v>
      </c>
      <c r="U175" s="0" t="n">
        <f aca="false">O$152/O175</f>
        <v>12.0898181558336</v>
      </c>
      <c r="V175" s="0" t="n">
        <f aca="false">(N$152+O$152)/(N175+O175)</f>
        <v>7.75454954795466</v>
      </c>
    </row>
    <row r="176" customFormat="false" ht="12.8" hidden="false" customHeight="false" outlineLevel="0" collapsed="false">
      <c r="A176" s="0" t="s">
        <v>0</v>
      </c>
      <c r="B176" s="0" t="s">
        <v>1</v>
      </c>
      <c r="C176" s="0" t="s">
        <v>2</v>
      </c>
      <c r="D176" s="0" t="s">
        <v>76</v>
      </c>
      <c r="E176" s="0" t="s">
        <v>77</v>
      </c>
      <c r="F176" s="0" t="s">
        <v>4</v>
      </c>
      <c r="G176" s="0" t="s">
        <v>5</v>
      </c>
      <c r="H176" s="0" t="s">
        <v>70</v>
      </c>
      <c r="I176" s="0" t="s">
        <v>78</v>
      </c>
      <c r="J176" s="0" t="s">
        <v>79</v>
      </c>
      <c r="K176" s="0" t="s">
        <v>7</v>
      </c>
      <c r="L176" s="0" t="s">
        <v>8</v>
      </c>
      <c r="M176" s="0" t="s">
        <v>9</v>
      </c>
      <c r="N176" s="0" t="s">
        <v>80</v>
      </c>
      <c r="O176" s="0" t="s">
        <v>81</v>
      </c>
      <c r="P176" s="0" t="s">
        <v>82</v>
      </c>
      <c r="Q176" s="0" t="s">
        <v>83</v>
      </c>
      <c r="R176" s="0" t="s">
        <v>84</v>
      </c>
      <c r="S176" s="0" t="s">
        <v>16</v>
      </c>
      <c r="T176" s="0" t="s">
        <v>85</v>
      </c>
      <c r="U176" s="0" t="s">
        <v>86</v>
      </c>
      <c r="V176" s="0" t="s">
        <v>87</v>
      </c>
    </row>
    <row r="177" customFormat="false" ht="12.8" hidden="false" customHeight="false" outlineLevel="0" collapsed="false">
      <c r="A177" s="0" t="s">
        <v>53</v>
      </c>
      <c r="B177" s="0" t="n">
        <v>851810066</v>
      </c>
      <c r="C177" s="0" t="n">
        <v>947499960301</v>
      </c>
      <c r="D177" s="0" t="n">
        <v>238407347063</v>
      </c>
      <c r="E177" s="0" t="n">
        <v>74088702066</v>
      </c>
      <c r="F177" s="0" t="n">
        <v>230561245089</v>
      </c>
      <c r="G177" s="0" t="n">
        <v>7355876647949</v>
      </c>
      <c r="H177" s="0" t="n">
        <v>2749620162963</v>
      </c>
      <c r="I177" s="0" t="n">
        <v>5342587448120</v>
      </c>
      <c r="J177" s="0" t="n">
        <v>1306170623779</v>
      </c>
      <c r="K177" s="0" t="n">
        <v>311740234</v>
      </c>
      <c r="L177" s="0" t="n">
        <v>1</v>
      </c>
      <c r="M177" s="0" t="n">
        <f aca="false">K177/1000000</f>
        <v>311.740234</v>
      </c>
      <c r="N177" s="0" t="n">
        <f aca="false">(G177+I177)/1000000000</f>
        <v>12698.464096069</v>
      </c>
      <c r="O177" s="0" t="n">
        <f aca="false">(H177+J177)/1000000000</f>
        <v>4055.790786742</v>
      </c>
      <c r="P177" s="0" t="n">
        <f aca="false">N177/$M177</f>
        <v>40.7341199855165</v>
      </c>
      <c r="Q177" s="0" t="n">
        <f aca="false">O177/$M177</f>
        <v>13.010161488305</v>
      </c>
      <c r="R177" s="0" t="n">
        <f aca="false">P177+Q177</f>
        <v>53.7442814738216</v>
      </c>
      <c r="S177" s="0" t="n">
        <f aca="false">M$177/M177</f>
        <v>1</v>
      </c>
      <c r="T177" s="0" t="n">
        <f aca="false">N$177/N177</f>
        <v>1</v>
      </c>
      <c r="U177" s="0" t="n">
        <f aca="false">O$177/O177</f>
        <v>1</v>
      </c>
      <c r="V177" s="0" t="n">
        <f aca="false">(N$177+O$177)/(N177+O177)</f>
        <v>1</v>
      </c>
    </row>
    <row r="178" customFormat="false" ht="12.8" hidden="false" customHeight="false" outlineLevel="0" collapsed="false">
      <c r="B178" s="0" t="n">
        <v>1724392889</v>
      </c>
      <c r="C178" s="0" t="n">
        <v>905446461858</v>
      </c>
      <c r="D178" s="0" t="n">
        <v>228109498264</v>
      </c>
      <c r="E178" s="0" t="n">
        <v>72389319713</v>
      </c>
      <c r="F178" s="0" t="n">
        <v>220744712907</v>
      </c>
      <c r="G178" s="0" t="n">
        <v>4772525894165</v>
      </c>
      <c r="H178" s="0" t="n">
        <v>1783936340332</v>
      </c>
      <c r="I178" s="0" t="n">
        <v>3073384826660</v>
      </c>
      <c r="J178" s="0" t="n">
        <v>755000473022</v>
      </c>
      <c r="K178" s="0" t="n">
        <v>177787383</v>
      </c>
      <c r="L178" s="0" t="n">
        <v>2</v>
      </c>
      <c r="M178" s="0" t="n">
        <f aca="false">K178/1000000</f>
        <v>177.787383</v>
      </c>
      <c r="N178" s="0" t="n">
        <f aca="false">(G178+I178)/1000000000</f>
        <v>7845.910720825</v>
      </c>
      <c r="O178" s="0" t="n">
        <f aca="false">(H178+J178)/1000000000</f>
        <v>2538.936813354</v>
      </c>
      <c r="P178" s="0" t="n">
        <f aca="false">N178/$M178</f>
        <v>44.1308634416707</v>
      </c>
      <c r="Q178" s="0" t="n">
        <f aca="false">O178/$M178</f>
        <v>14.2807479952275</v>
      </c>
      <c r="R178" s="0" t="n">
        <f aca="false">P178+Q178</f>
        <v>58.4116114368982</v>
      </c>
      <c r="S178" s="0" t="n">
        <f aca="false">M$177/M178</f>
        <v>1.75344407876233</v>
      </c>
      <c r="T178" s="0" t="n">
        <f aca="false">N$177/N178</f>
        <v>1.618481849706</v>
      </c>
      <c r="U178" s="0" t="n">
        <f aca="false">O$177/O178</f>
        <v>1.59743667719883</v>
      </c>
      <c r="V178" s="0" t="n">
        <f aca="false">(N$177+O$177)/(N178+O178)</f>
        <v>1.61333662604759</v>
      </c>
    </row>
    <row r="179" customFormat="false" ht="12.8" hidden="false" customHeight="false" outlineLevel="0" collapsed="false">
      <c r="B179" s="0" t="n">
        <v>3222267301</v>
      </c>
      <c r="C179" s="0" t="n">
        <v>864623135191</v>
      </c>
      <c r="D179" s="0" t="n">
        <v>218756585705</v>
      </c>
      <c r="E179" s="0" t="n">
        <v>70812980404</v>
      </c>
      <c r="F179" s="0" t="n">
        <v>210114711386</v>
      </c>
      <c r="G179" s="0" t="n">
        <v>4255793243408</v>
      </c>
      <c r="H179" s="0" t="n">
        <v>1658325973510</v>
      </c>
      <c r="I179" s="0" t="n">
        <v>2479164566040</v>
      </c>
      <c r="J179" s="0" t="n">
        <v>625073165893</v>
      </c>
      <c r="K179" s="0" t="n">
        <v>145419630</v>
      </c>
      <c r="L179" s="0" t="n">
        <v>3</v>
      </c>
      <c r="M179" s="0" t="n">
        <f aca="false">K179/1000000</f>
        <v>145.41963</v>
      </c>
      <c r="N179" s="0" t="n">
        <f aca="false">(G179+I179)/1000000000</f>
        <v>6734.957809448</v>
      </c>
      <c r="O179" s="0" t="n">
        <f aca="false">(H179+J179)/1000000000</f>
        <v>2283.399139403</v>
      </c>
      <c r="P179" s="0" t="n">
        <f aca="false">N179/$M179</f>
        <v>46.313952314746</v>
      </c>
      <c r="Q179" s="0" t="n">
        <f aca="false">O179/$M179</f>
        <v>15.7021382835522</v>
      </c>
      <c r="R179" s="0" t="n">
        <f aca="false">P179+Q179</f>
        <v>62.0160905982982</v>
      </c>
      <c r="S179" s="0" t="n">
        <f aca="false">M$177/M179</f>
        <v>2.14372869742551</v>
      </c>
      <c r="T179" s="0" t="n">
        <f aca="false">N$177/N179</f>
        <v>1.88545562650076</v>
      </c>
      <c r="U179" s="0" t="n">
        <f aca="false">O$177/O179</f>
        <v>1.77620754810409</v>
      </c>
      <c r="V179" s="0" t="n">
        <f aca="false">(N$177+O$177)/(N179+O179)</f>
        <v>1.85779460469743</v>
      </c>
    </row>
    <row r="180" customFormat="false" ht="12.8" hidden="false" customHeight="false" outlineLevel="0" collapsed="false">
      <c r="B180" s="0" t="n">
        <v>3220755433</v>
      </c>
      <c r="C180" s="0" t="n">
        <v>870004714909</v>
      </c>
      <c r="D180" s="0" t="n">
        <v>219951173083</v>
      </c>
      <c r="E180" s="0" t="n">
        <v>71105738868</v>
      </c>
      <c r="F180" s="0" t="n">
        <v>211465596451</v>
      </c>
      <c r="G180" s="0" t="n">
        <v>3957837524414</v>
      </c>
      <c r="H180" s="0" t="n">
        <v>1495497024536</v>
      </c>
      <c r="I180" s="0" t="n">
        <v>2280496841430</v>
      </c>
      <c r="J180" s="0" t="n">
        <v>590673614501</v>
      </c>
      <c r="K180" s="0" t="n">
        <v>131594863</v>
      </c>
      <c r="L180" s="0" t="n">
        <v>4</v>
      </c>
      <c r="M180" s="0" t="n">
        <f aca="false">K180/1000000</f>
        <v>131.594863</v>
      </c>
      <c r="N180" s="0" t="n">
        <f aca="false">(G180+I180)/1000000000</f>
        <v>6238.334365844</v>
      </c>
      <c r="O180" s="0" t="n">
        <f aca="false">(H180+J180)/1000000000</f>
        <v>2086.170639037</v>
      </c>
      <c r="P180" s="0" t="n">
        <f aca="false">N180/$M180</f>
        <v>47.4056070550718</v>
      </c>
      <c r="Q180" s="0" t="n">
        <f aca="false">O180/$M180</f>
        <v>15.8529792993287</v>
      </c>
      <c r="R180" s="0" t="n">
        <f aca="false">P180+Q180</f>
        <v>63.2585863544005</v>
      </c>
      <c r="S180" s="0" t="n">
        <f aca="false">M$177/M180</f>
        <v>2.36893923435294</v>
      </c>
      <c r="T180" s="0" t="n">
        <f aca="false">N$177/N180</f>
        <v>2.03555361918325</v>
      </c>
      <c r="U180" s="0" t="n">
        <f aca="false">O$177/O180</f>
        <v>1.94413185136869</v>
      </c>
      <c r="V180" s="0" t="n">
        <f aca="false">(N$177+O$177)/(N180+O180)</f>
        <v>2.01264277851804</v>
      </c>
    </row>
    <row r="181" customFormat="false" ht="12.8" hidden="false" customHeight="false" outlineLevel="0" collapsed="false">
      <c r="B181" s="0" t="n">
        <v>5146387432</v>
      </c>
      <c r="C181" s="0" t="n">
        <v>837390177514</v>
      </c>
      <c r="D181" s="0" t="n">
        <v>212338732614</v>
      </c>
      <c r="E181" s="0" t="n">
        <v>69486324578</v>
      </c>
      <c r="F181" s="0" t="n">
        <v>203252380105</v>
      </c>
      <c r="G181" s="0" t="n">
        <v>4052197677612</v>
      </c>
      <c r="H181" s="0" t="n">
        <v>1546292755126</v>
      </c>
      <c r="I181" s="0" t="n">
        <v>2192495849609</v>
      </c>
      <c r="J181" s="0" t="n">
        <v>569494537353</v>
      </c>
      <c r="K181" s="0" t="n">
        <v>125631335</v>
      </c>
      <c r="L181" s="0" t="n">
        <v>5</v>
      </c>
      <c r="M181" s="0" t="n">
        <f aca="false">K181/1000000</f>
        <v>125.631335</v>
      </c>
      <c r="N181" s="0" t="n">
        <f aca="false">(G181+I181)/1000000000</f>
        <v>6244.693527221</v>
      </c>
      <c r="O181" s="0" t="n">
        <f aca="false">(H181+J181)/1000000000</f>
        <v>2115.787292479</v>
      </c>
      <c r="P181" s="0" t="n">
        <f aca="false">N181/$M181</f>
        <v>49.7064966094725</v>
      </c>
      <c r="Q181" s="0" t="n">
        <f aca="false">O181/$M181</f>
        <v>16.8412386326946</v>
      </c>
      <c r="R181" s="0" t="n">
        <f aca="false">P181+Q181</f>
        <v>66.5477352421671</v>
      </c>
      <c r="S181" s="0" t="n">
        <f aca="false">M$177/M181</f>
        <v>2.48138916935015</v>
      </c>
      <c r="T181" s="0" t="n">
        <f aca="false">N$177/N181</f>
        <v>2.03348075301304</v>
      </c>
      <c r="U181" s="0" t="n">
        <f aca="false">O$177/O181</f>
        <v>1.9169180196701</v>
      </c>
      <c r="V181" s="0" t="n">
        <f aca="false">(N$177+O$177)/(N181+O181)</f>
        <v>2.00398221634963</v>
      </c>
    </row>
    <row r="182" customFormat="false" ht="12.8" hidden="false" customHeight="false" outlineLevel="0" collapsed="false">
      <c r="B182" s="0" t="n">
        <v>5670288710</v>
      </c>
      <c r="C182" s="0" t="n">
        <v>833063447395</v>
      </c>
      <c r="D182" s="0" t="n">
        <v>211432554513</v>
      </c>
      <c r="E182" s="0" t="n">
        <v>69574009014</v>
      </c>
      <c r="F182" s="0" t="n">
        <v>201813099895</v>
      </c>
      <c r="G182" s="0" t="n">
        <v>3969556488037</v>
      </c>
      <c r="H182" s="0" t="n">
        <v>1511344894409</v>
      </c>
      <c r="I182" s="0" t="n">
        <v>2102733688354</v>
      </c>
      <c r="J182" s="0" t="n">
        <v>554002243041</v>
      </c>
      <c r="K182" s="0" t="n">
        <v>120861032</v>
      </c>
      <c r="L182" s="0" t="n">
        <v>6</v>
      </c>
      <c r="M182" s="0" t="n">
        <f aca="false">K182/1000000</f>
        <v>120.861032</v>
      </c>
      <c r="N182" s="0" t="n">
        <f aca="false">(G182+I182)/1000000000</f>
        <v>6072.290176391</v>
      </c>
      <c r="O182" s="0" t="n">
        <f aca="false">(H182+J182)/1000000000</f>
        <v>2065.34713745</v>
      </c>
      <c r="P182" s="0" t="n">
        <f aca="false">N182/$M182</f>
        <v>50.2419189701359</v>
      </c>
      <c r="Q182" s="0" t="n">
        <f aca="false">O182/$M182</f>
        <v>17.0886108059213</v>
      </c>
      <c r="R182" s="0" t="n">
        <f aca="false">P182+Q182</f>
        <v>67.3305297760572</v>
      </c>
      <c r="S182" s="0" t="n">
        <f aca="false">M$177/M182</f>
        <v>2.57932791770304</v>
      </c>
      <c r="T182" s="0" t="n">
        <f aca="false">N$177/N182</f>
        <v>2.09121496621497</v>
      </c>
      <c r="U182" s="0" t="n">
        <f aca="false">O$177/O182</f>
        <v>1.96373322101655</v>
      </c>
      <c r="V182" s="0" t="n">
        <f aca="false">(N$177+O$177)/(N182+O182)</f>
        <v>2.05885986763189</v>
      </c>
    </row>
    <row r="183" customFormat="false" ht="12.8" hidden="false" customHeight="false" outlineLevel="0" collapsed="false">
      <c r="B183" s="0" t="n">
        <v>5450798837</v>
      </c>
      <c r="C183" s="0" t="n">
        <v>824199506105</v>
      </c>
      <c r="D183" s="0" t="n">
        <v>209241552869</v>
      </c>
      <c r="E183" s="0" t="n">
        <v>68975710038</v>
      </c>
      <c r="F183" s="0" t="n">
        <v>199838032359</v>
      </c>
      <c r="G183" s="0" t="n">
        <v>3888818298339</v>
      </c>
      <c r="H183" s="0" t="n">
        <v>1495500595092</v>
      </c>
      <c r="I183" s="0" t="n">
        <v>2502830780029</v>
      </c>
      <c r="J183" s="0" t="n">
        <v>628017669677</v>
      </c>
      <c r="K183" s="0" t="n">
        <v>125981377</v>
      </c>
      <c r="L183" s="0" t="n">
        <v>7</v>
      </c>
      <c r="M183" s="0" t="n">
        <f aca="false">K183/1000000</f>
        <v>125.981377</v>
      </c>
      <c r="N183" s="0" t="n">
        <f aca="false">(G183+I183)/1000000000</f>
        <v>6391.649078368</v>
      </c>
      <c r="O183" s="0" t="n">
        <f aca="false">(H183+J183)/1000000000</f>
        <v>2123.518264769</v>
      </c>
      <c r="P183" s="0" t="n">
        <f aca="false">N183/$M183</f>
        <v>50.7348723325036</v>
      </c>
      <c r="Q183" s="0" t="n">
        <f aca="false">O183/$M183</f>
        <v>16.8558108772616</v>
      </c>
      <c r="R183" s="0" t="n">
        <f aca="false">P183+Q183</f>
        <v>67.5906832097652</v>
      </c>
      <c r="S183" s="0" t="n">
        <f aca="false">M$177/M183</f>
        <v>2.47449457549587</v>
      </c>
      <c r="T183" s="0" t="n">
        <f aca="false">N$177/N183</f>
        <v>1.98672735946125</v>
      </c>
      <c r="U183" s="0" t="n">
        <f aca="false">O$177/O183</f>
        <v>1.90993920515357</v>
      </c>
      <c r="V183" s="0" t="n">
        <f aca="false">(N$177+O$177)/(N183+O183)</f>
        <v>1.96757787694149</v>
      </c>
    </row>
    <row r="184" customFormat="false" ht="12.8" hidden="false" customHeight="false" outlineLevel="0" collapsed="false">
      <c r="B184" s="0" t="n">
        <v>5361529544</v>
      </c>
      <c r="C184" s="0" t="n">
        <v>820268407516</v>
      </c>
      <c r="D184" s="0" t="n">
        <v>208419375595</v>
      </c>
      <c r="E184" s="0" t="n">
        <v>68975455059</v>
      </c>
      <c r="F184" s="0" t="n">
        <v>198642268141</v>
      </c>
      <c r="G184" s="0" t="n">
        <v>3778129379272</v>
      </c>
      <c r="H184" s="0" t="n">
        <v>1450414520263</v>
      </c>
      <c r="I184" s="0" t="n">
        <v>2748909606933</v>
      </c>
      <c r="J184" s="0" t="n">
        <v>677130020141</v>
      </c>
      <c r="K184" s="0" t="n">
        <v>128258569</v>
      </c>
      <c r="L184" s="0" t="n">
        <v>8</v>
      </c>
      <c r="M184" s="0" t="n">
        <f aca="false">K184/1000000</f>
        <v>128.258569</v>
      </c>
      <c r="N184" s="0" t="n">
        <f aca="false">(G184+I184)/1000000000</f>
        <v>6527.038986205</v>
      </c>
      <c r="O184" s="0" t="n">
        <f aca="false">(H184+J184)/1000000000</f>
        <v>2127.544540404</v>
      </c>
      <c r="P184" s="0" t="n">
        <f aca="false">N184/$M184</f>
        <v>50.8896913250685</v>
      </c>
      <c r="Q184" s="0" t="n">
        <f aca="false">O184/$M184</f>
        <v>16.5879329310465</v>
      </c>
      <c r="R184" s="0" t="n">
        <f aca="false">P184+Q184</f>
        <v>67.477624256115</v>
      </c>
      <c r="S184" s="0" t="n">
        <f aca="false">M$177/M184</f>
        <v>2.43056067466338</v>
      </c>
      <c r="T184" s="0" t="n">
        <f aca="false">N$177/N184</f>
        <v>1.94551681442495</v>
      </c>
      <c r="U184" s="0" t="n">
        <f aca="false">O$177/O184</f>
        <v>1.90632473714127</v>
      </c>
      <c r="V184" s="0" t="n">
        <f aca="false">(N$177+O$177)/(N184+O184)</f>
        <v>1.93588227917601</v>
      </c>
    </row>
    <row r="185" customFormat="false" ht="12.8" hidden="false" customHeight="false" outlineLevel="0" collapsed="false">
      <c r="B185" s="0" t="n">
        <v>6230326249</v>
      </c>
      <c r="C185" s="0" t="n">
        <v>809069237278</v>
      </c>
      <c r="D185" s="0" t="n">
        <v>205719069340</v>
      </c>
      <c r="E185" s="0" t="n">
        <v>68492323106</v>
      </c>
      <c r="F185" s="0" t="n">
        <v>195758080521</v>
      </c>
      <c r="G185" s="0" t="n">
        <v>3794281295776</v>
      </c>
      <c r="H185" s="0" t="n">
        <v>1488258132934</v>
      </c>
      <c r="I185" s="0" t="n">
        <v>3018085693359</v>
      </c>
      <c r="J185" s="0" t="n">
        <v>741707000732</v>
      </c>
      <c r="K185" s="0" t="n">
        <v>133228742</v>
      </c>
      <c r="L185" s="0" t="n">
        <v>9</v>
      </c>
      <c r="M185" s="0" t="n">
        <f aca="false">K185/1000000</f>
        <v>133.228742</v>
      </c>
      <c r="N185" s="0" t="n">
        <f aca="false">(G185+I185)/1000000000</f>
        <v>6812.366989135</v>
      </c>
      <c r="O185" s="0" t="n">
        <f aca="false">(H185+J185)/1000000000</f>
        <v>2229.965133666</v>
      </c>
      <c r="P185" s="0" t="n">
        <f aca="false">N185/$M185</f>
        <v>51.1328628257632</v>
      </c>
      <c r="Q185" s="0" t="n">
        <f aca="false">O185/$M185</f>
        <v>16.7378682721931</v>
      </c>
      <c r="R185" s="0" t="n">
        <f aca="false">P185+Q185</f>
        <v>67.8707310979563</v>
      </c>
      <c r="S185" s="0" t="n">
        <f aca="false">M$177/M185</f>
        <v>2.3398872444506</v>
      </c>
      <c r="T185" s="0" t="n">
        <f aca="false">N$177/N185</f>
        <v>1.864031124031</v>
      </c>
      <c r="U185" s="0" t="n">
        <f aca="false">O$177/O185</f>
        <v>1.81876869979325</v>
      </c>
      <c r="V185" s="0" t="n">
        <f aca="false">(N$177+O$177)/(N185+O185)</f>
        <v>1.85286877934551</v>
      </c>
    </row>
    <row r="186" customFormat="false" ht="12.8" hidden="false" customHeight="false" outlineLevel="0" collapsed="false">
      <c r="B186" s="0" t="n">
        <v>6331055041</v>
      </c>
      <c r="C186" s="0" t="n">
        <v>805384624477</v>
      </c>
      <c r="D186" s="0" t="n">
        <v>204850772136</v>
      </c>
      <c r="E186" s="0" t="n">
        <v>68270259284</v>
      </c>
      <c r="F186" s="0" t="n">
        <v>194846436464</v>
      </c>
      <c r="G186" s="0" t="n">
        <v>3718327011108</v>
      </c>
      <c r="H186" s="0" t="n">
        <v>1443690811157</v>
      </c>
      <c r="I186" s="0" t="n">
        <v>3207074111938</v>
      </c>
      <c r="J186" s="0" t="n">
        <v>781536605834</v>
      </c>
      <c r="K186" s="0" t="n">
        <v>136129813</v>
      </c>
      <c r="L186" s="0" t="n">
        <v>10</v>
      </c>
      <c r="M186" s="0" t="n">
        <f aca="false">K186/1000000</f>
        <v>136.129813</v>
      </c>
      <c r="N186" s="0" t="n">
        <f aca="false">(G186+I186)/1000000000</f>
        <v>6925.401123046</v>
      </c>
      <c r="O186" s="0" t="n">
        <f aca="false">(H186+J186)/1000000000</f>
        <v>2225.227416991</v>
      </c>
      <c r="P186" s="0" t="n">
        <f aca="false">N186/$M186</f>
        <v>50.8735079438183</v>
      </c>
      <c r="Q186" s="0" t="n">
        <f aca="false">O186/$M186</f>
        <v>16.3463635771761</v>
      </c>
      <c r="R186" s="0" t="n">
        <f aca="false">P186+Q186</f>
        <v>67.2198715209944</v>
      </c>
      <c r="S186" s="0" t="n">
        <f aca="false">M$177/M186</f>
        <v>2.29002176033254</v>
      </c>
      <c r="T186" s="0" t="n">
        <f aca="false">N$177/N186</f>
        <v>1.83360701718947</v>
      </c>
      <c r="U186" s="0" t="n">
        <f aca="false">O$177/O186</f>
        <v>1.82264102795674</v>
      </c>
      <c r="V186" s="0" t="n">
        <f aca="false">(N$177+O$177)/(N186+O186)</f>
        <v>1.83094033480931</v>
      </c>
    </row>
    <row r="187" customFormat="false" ht="12.8" hidden="false" customHeight="false" outlineLevel="0" collapsed="false">
      <c r="B187" s="0" t="n">
        <v>6630347711</v>
      </c>
      <c r="C187" s="0" t="n">
        <v>792602344101</v>
      </c>
      <c r="D187" s="0" t="n">
        <v>201787743419</v>
      </c>
      <c r="E187" s="0" t="n">
        <v>67617409430</v>
      </c>
      <c r="F187" s="0" t="n">
        <v>191672682406</v>
      </c>
      <c r="G187" s="0" t="n">
        <v>3662882141113</v>
      </c>
      <c r="H187" s="0" t="n">
        <v>1457558120727</v>
      </c>
      <c r="I187" s="0" t="n">
        <v>3438411972045</v>
      </c>
      <c r="J187" s="0" t="n">
        <v>815280487060</v>
      </c>
      <c r="K187" s="0" t="n">
        <v>139699798</v>
      </c>
      <c r="L187" s="0" t="n">
        <v>11</v>
      </c>
      <c r="M187" s="0" t="n">
        <f aca="false">K187/1000000</f>
        <v>139.699798</v>
      </c>
      <c r="N187" s="0" t="n">
        <f aca="false">(G187+I187)/1000000000</f>
        <v>7101.294113158</v>
      </c>
      <c r="O187" s="0" t="n">
        <f aca="false">(H187+J187)/1000000000</f>
        <v>2272.838607787</v>
      </c>
      <c r="P187" s="0" t="n">
        <f aca="false">N187/$M187</f>
        <v>50.8325295728631</v>
      </c>
      <c r="Q187" s="0" t="n">
        <f aca="false">O187/$M187</f>
        <v>16.2694480616715</v>
      </c>
      <c r="R187" s="0" t="n">
        <f aca="false">P187+Q187</f>
        <v>67.1019776345346</v>
      </c>
      <c r="S187" s="0" t="n">
        <f aca="false">M$177/M187</f>
        <v>2.23150096466138</v>
      </c>
      <c r="T187" s="0" t="n">
        <f aca="false">N$177/N187</f>
        <v>1.78819013742016</v>
      </c>
      <c r="U187" s="0" t="n">
        <f aca="false">O$177/O187</f>
        <v>1.78446053003782</v>
      </c>
      <c r="V187" s="0" t="n">
        <f aca="false">(N$177+O$177)/(N187+O187)</f>
        <v>1.78728586222983</v>
      </c>
    </row>
    <row r="188" customFormat="false" ht="12.8" hidden="false" customHeight="false" outlineLevel="0" collapsed="false">
      <c r="B188" s="0" t="n">
        <v>6626833334</v>
      </c>
      <c r="C188" s="0" t="n">
        <v>802807492779</v>
      </c>
      <c r="D188" s="0" t="n">
        <v>204270942884</v>
      </c>
      <c r="E188" s="0" t="n">
        <v>68243046248</v>
      </c>
      <c r="F188" s="0" t="n">
        <v>194101862457</v>
      </c>
      <c r="G188" s="0" t="n">
        <v>3803168121337</v>
      </c>
      <c r="H188" s="0" t="n">
        <v>1473361557006</v>
      </c>
      <c r="I188" s="0" t="n">
        <v>3598820709228</v>
      </c>
      <c r="J188" s="0" t="n">
        <v>858813568115</v>
      </c>
      <c r="K188" s="0" t="n">
        <v>146737520</v>
      </c>
      <c r="L188" s="0" t="n">
        <v>12</v>
      </c>
      <c r="M188" s="0" t="n">
        <f aca="false">K188/1000000</f>
        <v>146.73752</v>
      </c>
      <c r="N188" s="0" t="n">
        <f aca="false">(G188+I188)/1000000000</f>
        <v>7401.988830565</v>
      </c>
      <c r="O188" s="0" t="n">
        <f aca="false">(H188+J188)/1000000000</f>
        <v>2332.175125121</v>
      </c>
      <c r="P188" s="0" t="n">
        <f aca="false">N188/$M188</f>
        <v>50.4437367522976</v>
      </c>
      <c r="Q188" s="0" t="n">
        <f aca="false">O188/$M188</f>
        <v>15.8935160218123</v>
      </c>
      <c r="R188" s="0" t="n">
        <f aca="false">P188+Q188</f>
        <v>66.3372527741099</v>
      </c>
      <c r="S188" s="0" t="n">
        <f aca="false">M$177/M188</f>
        <v>2.12447528075982</v>
      </c>
      <c r="T188" s="0" t="n">
        <f aca="false">N$177/N188</f>
        <v>1.71554758953881</v>
      </c>
      <c r="U188" s="0" t="n">
        <f aca="false">O$177/O188</f>
        <v>1.73905927691926</v>
      </c>
      <c r="V188" s="0" t="n">
        <f aca="false">(N$177+O$177)/(N188+O188)</f>
        <v>1.72118067448662</v>
      </c>
    </row>
    <row r="189" customFormat="false" ht="12.8" hidden="false" customHeight="false" outlineLevel="0" collapsed="false">
      <c r="B189" s="0" t="n">
        <v>6742705044</v>
      </c>
      <c r="C189" s="0" t="n">
        <v>795635898486</v>
      </c>
      <c r="D189" s="0" t="n">
        <v>202572537089</v>
      </c>
      <c r="E189" s="0" t="n">
        <v>67815357419</v>
      </c>
      <c r="F189" s="0" t="n">
        <v>192397751089</v>
      </c>
      <c r="G189" s="0" t="n">
        <v>3709958480834</v>
      </c>
      <c r="H189" s="0" t="n">
        <v>1474059082031</v>
      </c>
      <c r="I189" s="0" t="n">
        <v>3533355773925</v>
      </c>
      <c r="J189" s="0" t="n">
        <v>846787033081</v>
      </c>
      <c r="K189" s="0" t="n">
        <v>144669619</v>
      </c>
      <c r="L189" s="0" t="n">
        <v>13</v>
      </c>
      <c r="M189" s="0" t="n">
        <f aca="false">K189/1000000</f>
        <v>144.669619</v>
      </c>
      <c r="N189" s="0" t="n">
        <f aca="false">(G189+I189)/1000000000</f>
        <v>7243.314254759</v>
      </c>
      <c r="O189" s="0" t="n">
        <f aca="false">(H189+J189)/1000000000</f>
        <v>2320.846115112</v>
      </c>
      <c r="P189" s="0" t="n">
        <f aca="false">N189/$M189</f>
        <v>50.0679707655759</v>
      </c>
      <c r="Q189" s="0" t="n">
        <f aca="false">O189/$M189</f>
        <v>16.0423876910328</v>
      </c>
      <c r="R189" s="0" t="n">
        <f aca="false">P189+Q189</f>
        <v>66.1103584566086</v>
      </c>
      <c r="S189" s="0" t="n">
        <f aca="false">M$177/M189</f>
        <v>2.15484243447133</v>
      </c>
      <c r="T189" s="0" t="n">
        <f aca="false">N$177/N189</f>
        <v>1.75312897514088</v>
      </c>
      <c r="U189" s="0" t="n">
        <f aca="false">O$177/O189</f>
        <v>1.74754834468906</v>
      </c>
      <c r="V189" s="0" t="n">
        <f aca="false">(N$177+O$177)/(N189+O189)</f>
        <v>1.75177477529447</v>
      </c>
    </row>
    <row r="190" customFormat="false" ht="12.8" hidden="false" customHeight="false" outlineLevel="0" collapsed="false">
      <c r="B190" s="0" t="n">
        <v>7158422390</v>
      </c>
      <c r="C190" s="0" t="n">
        <v>790503231862</v>
      </c>
      <c r="D190" s="0" t="n">
        <v>201365668897</v>
      </c>
      <c r="E190" s="0" t="n">
        <v>67500093869</v>
      </c>
      <c r="F190" s="0" t="n">
        <v>191163647963</v>
      </c>
      <c r="G190" s="0" t="n">
        <v>3784682052612</v>
      </c>
      <c r="H190" s="0" t="n">
        <v>1554814926147</v>
      </c>
      <c r="I190" s="0" t="n">
        <v>3641138671875</v>
      </c>
      <c r="J190" s="0" t="n">
        <v>851256164550</v>
      </c>
      <c r="K190" s="0" t="n">
        <v>148856700</v>
      </c>
      <c r="L190" s="0" t="n">
        <v>14</v>
      </c>
      <c r="M190" s="0" t="n">
        <f aca="false">K190/1000000</f>
        <v>148.8567</v>
      </c>
      <c r="N190" s="0" t="n">
        <f aca="false">(G190+I190)/1000000000</f>
        <v>7425.820724487</v>
      </c>
      <c r="O190" s="0" t="n">
        <f aca="false">(H190+J190)/1000000000</f>
        <v>2406.071090697</v>
      </c>
      <c r="P190" s="0" t="n">
        <f aca="false">N190/$M190</f>
        <v>49.8857003042994</v>
      </c>
      <c r="Q190" s="0" t="n">
        <f aca="false">O190/$M190</f>
        <v>16.1636734570698</v>
      </c>
      <c r="R190" s="0" t="n">
        <f aca="false">P190+Q190</f>
        <v>66.0493737613692</v>
      </c>
      <c r="S190" s="0" t="n">
        <f aca="false">M$177/M190</f>
        <v>2.09423045116545</v>
      </c>
      <c r="T190" s="0" t="n">
        <f aca="false">N$177/N190</f>
        <v>1.71004183472881</v>
      </c>
      <c r="U190" s="0" t="n">
        <f aca="false">O$177/O190</f>
        <v>1.68564877506055</v>
      </c>
      <c r="V190" s="0" t="n">
        <f aca="false">(N$177+O$177)/(N190+O190)</f>
        <v>1.70407233905243</v>
      </c>
    </row>
    <row r="191" customFormat="false" ht="12.8" hidden="false" customHeight="false" outlineLevel="0" collapsed="false">
      <c r="B191" s="0" t="n">
        <v>7160997434</v>
      </c>
      <c r="C191" s="0" t="n">
        <v>785767848671</v>
      </c>
      <c r="D191" s="0" t="n">
        <v>200281713133</v>
      </c>
      <c r="E191" s="0" t="n">
        <v>67303941618</v>
      </c>
      <c r="F191" s="0" t="n">
        <v>189913907424</v>
      </c>
      <c r="G191" s="0" t="n">
        <v>4239737487792</v>
      </c>
      <c r="H191" s="0" t="n">
        <v>1677400512695</v>
      </c>
      <c r="I191" s="0" t="n">
        <v>3705634643554</v>
      </c>
      <c r="J191" s="0" t="n">
        <v>896113632202</v>
      </c>
      <c r="K191" s="0" t="n">
        <v>162326913</v>
      </c>
      <c r="L191" s="0" t="n">
        <v>15</v>
      </c>
      <c r="M191" s="0" t="n">
        <f aca="false">K191/1000000</f>
        <v>162.326913</v>
      </c>
      <c r="N191" s="0" t="n">
        <f aca="false">(G191+I191)/1000000000</f>
        <v>7945.372131346</v>
      </c>
      <c r="O191" s="0" t="n">
        <f aca="false">(H191+J191)/1000000000</f>
        <v>2573.514144897</v>
      </c>
      <c r="P191" s="0" t="n">
        <f aca="false">N191/$M191</f>
        <v>48.9467333820733</v>
      </c>
      <c r="Q191" s="0" t="n">
        <f aca="false">O191/$M191</f>
        <v>15.8538969129352</v>
      </c>
      <c r="R191" s="0" t="n">
        <f aca="false">P191+Q191</f>
        <v>64.8006302950085</v>
      </c>
      <c r="S191" s="0" t="n">
        <f aca="false">M$177/M191</f>
        <v>1.92044700560529</v>
      </c>
      <c r="T191" s="0" t="n">
        <f aca="false">N$177/N191</f>
        <v>1.59822144087766</v>
      </c>
      <c r="U191" s="0" t="n">
        <f aca="false">O$177/O191</f>
        <v>1.57597376909087</v>
      </c>
      <c r="V191" s="0" t="n">
        <f aca="false">(N$177+O$177)/(N191+O191)</f>
        <v>1.59277840284771</v>
      </c>
    </row>
    <row r="192" customFormat="false" ht="12.8" hidden="false" customHeight="false" outlineLevel="0" collapsed="false">
      <c r="B192" s="0" t="n">
        <v>7025681487</v>
      </c>
      <c r="C192" s="0" t="n">
        <v>793688941490</v>
      </c>
      <c r="D192" s="0" t="n">
        <v>202223608019</v>
      </c>
      <c r="E192" s="0" t="n">
        <v>67805413167</v>
      </c>
      <c r="F192" s="0" t="n">
        <v>191888824667</v>
      </c>
      <c r="G192" s="0" t="n">
        <v>4322115402221</v>
      </c>
      <c r="H192" s="0" t="n">
        <v>1753913162231</v>
      </c>
      <c r="I192" s="0" t="n">
        <v>3963060699462</v>
      </c>
      <c r="J192" s="0" t="n">
        <v>926974945068</v>
      </c>
      <c r="K192" s="0" t="n">
        <v>171987465</v>
      </c>
      <c r="L192" s="0" t="n">
        <v>16</v>
      </c>
      <c r="M192" s="0" t="n">
        <f aca="false">K192/1000000</f>
        <v>171.987465</v>
      </c>
      <c r="N192" s="0" t="n">
        <f aca="false">(G192+I192)/1000000000</f>
        <v>8285.176101683</v>
      </c>
      <c r="O192" s="0" t="n">
        <f aca="false">(H192+J192)/1000000000</f>
        <v>2680.888107299</v>
      </c>
      <c r="P192" s="0" t="n">
        <f aca="false">N192/$M192</f>
        <v>48.1731392557184</v>
      </c>
      <c r="Q192" s="0" t="n">
        <f aca="false">O192/$M192</f>
        <v>15.5876947619351</v>
      </c>
      <c r="R192" s="0" t="n">
        <f aca="false">P192+Q192</f>
        <v>63.7608340176536</v>
      </c>
      <c r="S192" s="0" t="n">
        <f aca="false">M$177/M192</f>
        <v>1.81257531762562</v>
      </c>
      <c r="T192" s="0" t="n">
        <f aca="false">N$177/N192</f>
        <v>1.53267280504629</v>
      </c>
      <c r="U192" s="0" t="n">
        <f aca="false">O$177/O192</f>
        <v>1.51285343677705</v>
      </c>
      <c r="V192" s="0" t="n">
        <f aca="false">(N$177+O$177)/(N192+O192)</f>
        <v>1.5278275380777</v>
      </c>
    </row>
    <row r="193" customFormat="false" ht="12.8" hidden="false" customHeight="false" outlineLevel="0" collapsed="false">
      <c r="B193" s="0" t="n">
        <v>7628893914</v>
      </c>
      <c r="C193" s="0" t="n">
        <v>787756951749</v>
      </c>
      <c r="D193" s="0" t="n">
        <v>200801779668</v>
      </c>
      <c r="E193" s="0" t="n">
        <v>67420936112</v>
      </c>
      <c r="F193" s="0" t="n">
        <v>190490108982</v>
      </c>
      <c r="G193" s="0" t="n">
        <v>4521675308227</v>
      </c>
      <c r="H193" s="0" t="n">
        <v>1826533004760</v>
      </c>
      <c r="I193" s="0" t="n">
        <v>3784195053100</v>
      </c>
      <c r="J193" s="0" t="n">
        <v>932587448120</v>
      </c>
      <c r="K193" s="0" t="n">
        <v>173313167</v>
      </c>
      <c r="L193" s="0" t="n">
        <v>17</v>
      </c>
      <c r="M193" s="0" t="n">
        <f aca="false">K193/1000000</f>
        <v>173.313167</v>
      </c>
      <c r="N193" s="0" t="n">
        <f aca="false">(G193+I193)/1000000000</f>
        <v>8305.870361327</v>
      </c>
      <c r="O193" s="0" t="n">
        <f aca="false">(H193+J193)/1000000000</f>
        <v>2759.12045288</v>
      </c>
      <c r="P193" s="0" t="n">
        <f aca="false">N193/$M193</f>
        <v>47.924058541536</v>
      </c>
      <c r="Q193" s="0" t="n">
        <f aca="false">O193/$M193</f>
        <v>15.9198547960294</v>
      </c>
      <c r="R193" s="0" t="n">
        <f aca="false">P193+Q193</f>
        <v>63.8439133375654</v>
      </c>
      <c r="S193" s="0" t="n">
        <f aca="false">M$177/M193</f>
        <v>1.79871061960341</v>
      </c>
      <c r="T193" s="0" t="n">
        <f aca="false">N$177/N193</f>
        <v>1.52885411686587</v>
      </c>
      <c r="U193" s="0" t="n">
        <f aca="false">O$177/O193</f>
        <v>1.46995785650044</v>
      </c>
      <c r="V193" s="0" t="n">
        <f aca="false">(N$177+O$177)/(N193+O193)</f>
        <v>1.51416798839988</v>
      </c>
    </row>
    <row r="194" customFormat="false" ht="12.8" hidden="false" customHeight="false" outlineLevel="0" collapsed="false">
      <c r="B194" s="0" t="n">
        <v>7402612196</v>
      </c>
      <c r="C194" s="0" t="n">
        <v>792216790293</v>
      </c>
      <c r="D194" s="0" t="n">
        <v>201929213011</v>
      </c>
      <c r="E194" s="0" t="n">
        <v>67803241312</v>
      </c>
      <c r="F194" s="0" t="n">
        <v>191437375770</v>
      </c>
      <c r="G194" s="0" t="n">
        <v>4585429519653</v>
      </c>
      <c r="H194" s="0" t="n">
        <v>1851530944824</v>
      </c>
      <c r="I194" s="0" t="n">
        <v>3902085540771</v>
      </c>
      <c r="J194" s="0" t="n">
        <v>936095489501</v>
      </c>
      <c r="K194" s="0" t="n">
        <v>178059648</v>
      </c>
      <c r="L194" s="0" t="n">
        <v>18</v>
      </c>
      <c r="M194" s="0" t="n">
        <f aca="false">K194/1000000</f>
        <v>178.059648</v>
      </c>
      <c r="N194" s="0" t="n">
        <f aca="false">(G194+I194)/1000000000</f>
        <v>8487.515060424</v>
      </c>
      <c r="O194" s="0" t="n">
        <f aca="false">(H194+J194)/1000000000</f>
        <v>2787.626434325</v>
      </c>
      <c r="P194" s="0" t="n">
        <f aca="false">N194/$M194</f>
        <v>47.6666957154942</v>
      </c>
      <c r="Q194" s="0" t="n">
        <f aca="false">O194/$M194</f>
        <v>15.6555764634837</v>
      </c>
      <c r="R194" s="0" t="n">
        <f aca="false">P194+Q194</f>
        <v>63.3222721789779</v>
      </c>
      <c r="S194" s="0" t="n">
        <f aca="false">M$177/M194</f>
        <v>1.75076294658293</v>
      </c>
      <c r="T194" s="0" t="n">
        <f aca="false">N$177/N194</f>
        <v>1.49613449939901</v>
      </c>
      <c r="U194" s="0" t="n">
        <f aca="false">O$177/O194</f>
        <v>1.45492621852113</v>
      </c>
      <c r="V194" s="0" t="n">
        <f aca="false">(N$177+O$177)/(N194+O194)</f>
        <v>1.48594630857748</v>
      </c>
    </row>
    <row r="195" customFormat="false" ht="12.8" hidden="false" customHeight="false" outlineLevel="0" collapsed="false">
      <c r="B195" s="0" t="n">
        <v>7558229195</v>
      </c>
      <c r="C195" s="0" t="n">
        <v>788115801978</v>
      </c>
      <c r="D195" s="0" t="n">
        <v>200884494047</v>
      </c>
      <c r="E195" s="0" t="n">
        <v>67544830378</v>
      </c>
      <c r="F195" s="0" t="n">
        <v>190484195689</v>
      </c>
      <c r="G195" s="0" t="n">
        <v>4536488464355</v>
      </c>
      <c r="H195" s="0" t="n">
        <v>1841778778076</v>
      </c>
      <c r="I195" s="0" t="n">
        <v>4040058380126</v>
      </c>
      <c r="J195" s="0" t="n">
        <v>960428268432</v>
      </c>
      <c r="K195" s="0" t="n">
        <v>178022782</v>
      </c>
      <c r="L195" s="0" t="n">
        <v>19</v>
      </c>
      <c r="M195" s="0" t="n">
        <f aca="false">K195/1000000</f>
        <v>178.022782</v>
      </c>
      <c r="N195" s="0" t="n">
        <f aca="false">(G195+I195)/1000000000</f>
        <v>8576.546844481</v>
      </c>
      <c r="O195" s="0" t="n">
        <f aca="false">(H195+J195)/1000000000</f>
        <v>2802.207046508</v>
      </c>
      <c r="P195" s="0" t="n">
        <f aca="false">N195/$M195</f>
        <v>48.1766813670005</v>
      </c>
      <c r="Q195" s="0" t="n">
        <f aca="false">O195/$M195</f>
        <v>15.7407215808368</v>
      </c>
      <c r="R195" s="0" t="n">
        <f aca="false">P195+Q195</f>
        <v>63.9174029478373</v>
      </c>
      <c r="S195" s="0" t="n">
        <f aca="false">M$177/M195</f>
        <v>1.75112550482443</v>
      </c>
      <c r="T195" s="0" t="n">
        <f aca="false">N$177/N195</f>
        <v>1.48060336244073</v>
      </c>
      <c r="U195" s="0" t="n">
        <f aca="false">O$177/O195</f>
        <v>1.4473558589456</v>
      </c>
      <c r="V195" s="0" t="n">
        <f aca="false">(N$177+O$177)/(N195+O195)</f>
        <v>1.47241561275694</v>
      </c>
    </row>
    <row r="196" customFormat="false" ht="12.8" hidden="false" customHeight="false" outlineLevel="0" collapsed="false">
      <c r="B196" s="0" t="n">
        <v>7625284054</v>
      </c>
      <c r="C196" s="0" t="n">
        <v>785315133893</v>
      </c>
      <c r="D196" s="0" t="n">
        <v>200301313288</v>
      </c>
      <c r="E196" s="0" t="n">
        <v>67422859687</v>
      </c>
      <c r="F196" s="0" t="n">
        <v>189756908968</v>
      </c>
      <c r="G196" s="0" t="n">
        <v>4330835739135</v>
      </c>
      <c r="H196" s="0" t="n">
        <v>1762584594726</v>
      </c>
      <c r="I196" s="0" t="n">
        <v>4023020141601</v>
      </c>
      <c r="J196" s="0" t="n">
        <v>957671279907</v>
      </c>
      <c r="K196" s="0" t="n">
        <v>172443335</v>
      </c>
      <c r="L196" s="0" t="n">
        <v>20</v>
      </c>
      <c r="M196" s="0" t="n">
        <f aca="false">K196/1000000</f>
        <v>172.443335</v>
      </c>
      <c r="N196" s="0" t="n">
        <f aca="false">(G196+I196)/1000000000</f>
        <v>8353.855880736</v>
      </c>
      <c r="O196" s="0" t="n">
        <f aca="false">(H196+J196)/1000000000</f>
        <v>2720.255874633</v>
      </c>
      <c r="P196" s="0" t="n">
        <f aca="false">N196/$M196</f>
        <v>48.4440635570867</v>
      </c>
      <c r="Q196" s="0" t="n">
        <f aca="false">O196/$M196</f>
        <v>15.7747811745406</v>
      </c>
      <c r="R196" s="0" t="n">
        <f aca="false">P196+Q196</f>
        <v>64.2188447316274</v>
      </c>
      <c r="S196" s="0" t="n">
        <f aca="false">M$177/M196</f>
        <v>1.80778360613357</v>
      </c>
      <c r="T196" s="0" t="n">
        <f aca="false">N$177/N196</f>
        <v>1.52007220107204</v>
      </c>
      <c r="U196" s="0" t="n">
        <f aca="false">O$177/O196</f>
        <v>1.49095929708788</v>
      </c>
      <c r="V196" s="0" t="n">
        <f aca="false">(N$177+O$177)/(N196+O196)</f>
        <v>1.51292087825357</v>
      </c>
    </row>
    <row r="197" customFormat="false" ht="12.8" hidden="false" customHeight="false" outlineLevel="0" collapsed="false">
      <c r="B197" s="0" t="n">
        <v>7303703605</v>
      </c>
      <c r="C197" s="0" t="n">
        <v>789218164495</v>
      </c>
      <c r="D197" s="0" t="n">
        <v>201229428798</v>
      </c>
      <c r="E197" s="0" t="n">
        <v>67595938984</v>
      </c>
      <c r="F197" s="0" t="n">
        <v>190804559419</v>
      </c>
      <c r="G197" s="0" t="n">
        <v>4812035522460</v>
      </c>
      <c r="H197" s="0" t="n">
        <v>1902930053710</v>
      </c>
      <c r="I197" s="0" t="n">
        <v>4335099761962</v>
      </c>
      <c r="J197" s="0" t="n">
        <v>1066028228759</v>
      </c>
      <c r="K197" s="0" t="n">
        <v>195863615</v>
      </c>
      <c r="L197" s="0" t="n">
        <v>21</v>
      </c>
      <c r="M197" s="0" t="n">
        <f aca="false">K197/1000000</f>
        <v>195.863615</v>
      </c>
      <c r="N197" s="0" t="n">
        <f aca="false">(G197+I197)/1000000000</f>
        <v>9147.135284422</v>
      </c>
      <c r="O197" s="0" t="n">
        <f aca="false">(H197+J197)/1000000000</f>
        <v>2968.958282469</v>
      </c>
      <c r="P197" s="0" t="n">
        <f aca="false">N197/$M197</f>
        <v>46.7015544690217</v>
      </c>
      <c r="Q197" s="0" t="n">
        <f aca="false">O197/$M197</f>
        <v>15.1582941143458</v>
      </c>
      <c r="R197" s="0" t="n">
        <f aca="false">P197+Q197</f>
        <v>61.8598485833676</v>
      </c>
      <c r="S197" s="0" t="n">
        <f aca="false">M$177/M197</f>
        <v>1.59161891298698</v>
      </c>
      <c r="T197" s="0" t="n">
        <f aca="false">N$177/N197</f>
        <v>1.38824492053759</v>
      </c>
      <c r="U197" s="0" t="n">
        <f aca="false">O$177/O197</f>
        <v>1.36606526628902</v>
      </c>
      <c r="V197" s="0" t="n">
        <f aca="false">(N$177+O$177)/(N197+O197)</f>
        <v>1.38280996183411</v>
      </c>
    </row>
    <row r="198" customFormat="false" ht="12.8" hidden="false" customHeight="false" outlineLevel="0" collapsed="false">
      <c r="B198" s="0" t="n">
        <v>7639271066</v>
      </c>
      <c r="C198" s="0" t="n">
        <v>777556399673</v>
      </c>
      <c r="D198" s="0" t="n">
        <v>198459771902</v>
      </c>
      <c r="E198" s="0" t="n">
        <v>67020881735</v>
      </c>
      <c r="F198" s="0" t="n">
        <v>187769224274</v>
      </c>
      <c r="G198" s="0" t="n">
        <v>4791505096435</v>
      </c>
      <c r="H198" s="0" t="n">
        <v>1913306579589</v>
      </c>
      <c r="I198" s="0" t="n">
        <v>4424200683593</v>
      </c>
      <c r="J198" s="0" t="n">
        <v>1099756332397</v>
      </c>
      <c r="K198" s="0" t="n">
        <v>198320910</v>
      </c>
      <c r="L198" s="0" t="n">
        <v>22</v>
      </c>
      <c r="M198" s="0" t="n">
        <f aca="false">K198/1000000</f>
        <v>198.32091</v>
      </c>
      <c r="N198" s="0" t="n">
        <f aca="false">(G198+I198)/1000000000</f>
        <v>9215.705780028</v>
      </c>
      <c r="O198" s="0" t="n">
        <f aca="false">(H198+J198)/1000000000</f>
        <v>3013.062911986</v>
      </c>
      <c r="P198" s="0" t="n">
        <f aca="false">N198/$M198</f>
        <v>46.4686541627305</v>
      </c>
      <c r="Q198" s="0" t="n">
        <f aca="false">O198/$M198</f>
        <v>15.1928655026139</v>
      </c>
      <c r="R198" s="0" t="n">
        <f aca="false">P198+Q198</f>
        <v>61.6615196653444</v>
      </c>
      <c r="S198" s="0" t="n">
        <f aca="false">M$177/M198</f>
        <v>1.57189796073445</v>
      </c>
      <c r="T198" s="0" t="n">
        <f aca="false">N$177/N198</f>
        <v>1.37791552803137</v>
      </c>
      <c r="U198" s="0" t="n">
        <f aca="false">O$177/O198</f>
        <v>1.34606906832513</v>
      </c>
      <c r="V198" s="0" t="n">
        <f aca="false">(N$177+O$177)/(N198+O198)</f>
        <v>1.37006883560995</v>
      </c>
    </row>
    <row r="199" customFormat="false" ht="12.8" hidden="false" customHeight="false" outlineLevel="0" collapsed="false">
      <c r="B199" s="0" t="n">
        <v>7778638001</v>
      </c>
      <c r="C199" s="0" t="n">
        <v>775279159753</v>
      </c>
      <c r="D199" s="0" t="n">
        <v>197897169180</v>
      </c>
      <c r="E199" s="0" t="n">
        <v>66872238932</v>
      </c>
      <c r="F199" s="0" t="n">
        <v>187237852310</v>
      </c>
      <c r="G199" s="0" t="n">
        <v>4865257217407</v>
      </c>
      <c r="H199" s="0" t="n">
        <v>1958842163085</v>
      </c>
      <c r="I199" s="0" t="n">
        <v>4614213058471</v>
      </c>
      <c r="J199" s="0" t="n">
        <v>1128530105590</v>
      </c>
      <c r="K199" s="0" t="n">
        <v>204946982</v>
      </c>
      <c r="L199" s="0" t="n">
        <v>23</v>
      </c>
      <c r="M199" s="0" t="n">
        <f aca="false">K199/1000000</f>
        <v>204.946982</v>
      </c>
      <c r="N199" s="0" t="n">
        <f aca="false">(G199+I199)/1000000000</f>
        <v>9479.470275878</v>
      </c>
      <c r="O199" s="0" t="n">
        <f aca="false">(H199+J199)/1000000000</f>
        <v>3087.372268675</v>
      </c>
      <c r="P199" s="0" t="n">
        <f aca="false">N199/$M199</f>
        <v>46.2532806454208</v>
      </c>
      <c r="Q199" s="0" t="n">
        <f aca="false">O199/$M199</f>
        <v>15.0642485122079</v>
      </c>
      <c r="R199" s="0" t="n">
        <f aca="false">P199+Q199</f>
        <v>61.3175291576287</v>
      </c>
      <c r="S199" s="0" t="n">
        <f aca="false">M$177/M199</f>
        <v>1.52107745602226</v>
      </c>
      <c r="T199" s="0" t="n">
        <f aca="false">N$177/N199</f>
        <v>1.33957528495893</v>
      </c>
      <c r="U199" s="0" t="n">
        <f aca="false">O$177/O199</f>
        <v>1.313670796325</v>
      </c>
      <c r="V199" s="0" t="n">
        <f aca="false">(N$177+O$177)/(N199+O199)</f>
        <v>1.33321117244944</v>
      </c>
    </row>
    <row r="200" customFormat="false" ht="12.8" hidden="false" customHeight="false" outlineLevel="0" collapsed="false">
      <c r="B200" s="0" t="n">
        <v>8208937533</v>
      </c>
      <c r="C200" s="0" t="n">
        <v>780640486198</v>
      </c>
      <c r="D200" s="0" t="n">
        <v>199248073918</v>
      </c>
      <c r="E200" s="0" t="n">
        <v>67271866921</v>
      </c>
      <c r="F200" s="0" t="n">
        <v>188494214026</v>
      </c>
      <c r="G200" s="0" t="n">
        <v>4206246017456</v>
      </c>
      <c r="H200" s="0" t="n">
        <v>1707290771484</v>
      </c>
      <c r="I200" s="0" t="n">
        <v>4106776489257</v>
      </c>
      <c r="J200" s="0" t="n">
        <v>1001982894897</v>
      </c>
      <c r="K200" s="0" t="n">
        <v>173463060</v>
      </c>
      <c r="L200" s="0" t="n">
        <v>24</v>
      </c>
      <c r="M200" s="0" t="n">
        <f aca="false">K200/1000000</f>
        <v>173.46306</v>
      </c>
      <c r="N200" s="0" t="n">
        <f aca="false">(G200+I200)/1000000000</f>
        <v>8313.022506713</v>
      </c>
      <c r="O200" s="0" t="n">
        <f aca="false">(H200+J200)/1000000000</f>
        <v>2709.273666381</v>
      </c>
      <c r="P200" s="0" t="n">
        <f aca="false">N200/$M200</f>
        <v>47.9238778948844</v>
      </c>
      <c r="Q200" s="0" t="n">
        <f aca="false">O200/$M200</f>
        <v>15.6187355762143</v>
      </c>
      <c r="R200" s="0" t="n">
        <f aca="false">P200+Q200</f>
        <v>63.5426134710987</v>
      </c>
      <c r="S200" s="0" t="n">
        <f aca="false">M$177/M200</f>
        <v>1.79715631673971</v>
      </c>
      <c r="T200" s="0" t="n">
        <f aca="false">N$177/N200</f>
        <v>1.52753876051877</v>
      </c>
      <c r="U200" s="0" t="n">
        <f aca="false">O$177/O200</f>
        <v>1.49700299274663</v>
      </c>
      <c r="V200" s="0" t="n">
        <f aca="false">(N$177+O$177)/(N200+O200)</f>
        <v>1.52003308745314</v>
      </c>
    </row>
    <row r="201" customFormat="false" ht="12.8" hidden="false" customHeight="false" outlineLevel="0" collapsed="false">
      <c r="A201" s="0" t="s">
        <v>0</v>
      </c>
      <c r="B201" s="0" t="s">
        <v>1</v>
      </c>
      <c r="C201" s="0" t="s">
        <v>2</v>
      </c>
      <c r="D201" s="0" t="s">
        <v>76</v>
      </c>
      <c r="E201" s="0" t="s">
        <v>77</v>
      </c>
      <c r="F201" s="0" t="s">
        <v>4</v>
      </c>
      <c r="G201" s="0" t="s">
        <v>5</v>
      </c>
      <c r="H201" s="0" t="s">
        <v>70</v>
      </c>
      <c r="I201" s="0" t="s">
        <v>78</v>
      </c>
      <c r="J201" s="0" t="s">
        <v>79</v>
      </c>
      <c r="K201" s="0" t="s">
        <v>7</v>
      </c>
      <c r="L201" s="0" t="s">
        <v>8</v>
      </c>
      <c r="M201" s="0" t="s">
        <v>9</v>
      </c>
      <c r="N201" s="0" t="s">
        <v>80</v>
      </c>
      <c r="O201" s="0" t="s">
        <v>81</v>
      </c>
      <c r="P201" s="0" t="s">
        <v>82</v>
      </c>
      <c r="Q201" s="0" t="s">
        <v>83</v>
      </c>
      <c r="R201" s="0" t="s">
        <v>84</v>
      </c>
      <c r="S201" s="0" t="s">
        <v>16</v>
      </c>
      <c r="T201" s="0" t="s">
        <v>85</v>
      </c>
      <c r="U201" s="0" t="s">
        <v>86</v>
      </c>
      <c r="V201" s="0" t="s">
        <v>87</v>
      </c>
    </row>
    <row r="202" customFormat="false" ht="12.8" hidden="false" customHeight="false" outlineLevel="0" collapsed="false">
      <c r="A202" s="0" t="s">
        <v>54</v>
      </c>
      <c r="B202" s="0" t="n">
        <v>66518</v>
      </c>
      <c r="C202" s="0" t="n">
        <v>50250798092</v>
      </c>
      <c r="D202" s="0" t="n">
        <v>9967833637</v>
      </c>
      <c r="E202" s="0" t="n">
        <v>4314399964</v>
      </c>
      <c r="F202" s="0" t="n">
        <v>6857097482</v>
      </c>
      <c r="G202" s="0" t="n">
        <v>585766372680</v>
      </c>
      <c r="H202" s="0" t="n">
        <v>156644088745</v>
      </c>
      <c r="I202" s="0" t="n">
        <v>435413894653</v>
      </c>
      <c r="J202" s="0" t="n">
        <v>101858169555</v>
      </c>
      <c r="K202" s="0" t="n">
        <v>24499608</v>
      </c>
      <c r="L202" s="0" t="n">
        <v>1</v>
      </c>
      <c r="M202" s="0" t="n">
        <f aca="false">K202/1000000</f>
        <v>24.499608</v>
      </c>
      <c r="N202" s="0" t="n">
        <f aca="false">(G202+I202)/1000000000</f>
        <v>1021.180267333</v>
      </c>
      <c r="O202" s="0" t="n">
        <f aca="false">(H202+J202)/1000000000</f>
        <v>258.5022583</v>
      </c>
      <c r="P202" s="0" t="n">
        <f aca="false">N202/$M202</f>
        <v>41.6814941419879</v>
      </c>
      <c r="Q202" s="0" t="n">
        <f aca="false">O202/$M202</f>
        <v>10.5512814041759</v>
      </c>
      <c r="R202" s="0" t="n">
        <f aca="false">P202+Q202</f>
        <v>52.2327755461638</v>
      </c>
      <c r="S202" s="0" t="n">
        <f aca="false">M$202/M202</f>
        <v>1</v>
      </c>
      <c r="T202" s="0" t="n">
        <f aca="false">N$202/N202</f>
        <v>1</v>
      </c>
      <c r="U202" s="0" t="n">
        <f aca="false">O$202/O202</f>
        <v>1</v>
      </c>
      <c r="V202" s="0" t="n">
        <f aca="false">(N$202+O$202)/(N202+O202)</f>
        <v>1</v>
      </c>
    </row>
    <row r="203" customFormat="false" ht="12.8" hidden="false" customHeight="false" outlineLevel="0" collapsed="false">
      <c r="B203" s="0" t="n">
        <v>72031</v>
      </c>
      <c r="C203" s="0" t="n">
        <v>50248417096</v>
      </c>
      <c r="D203" s="0" t="n">
        <v>9967203480</v>
      </c>
      <c r="E203" s="0" t="n">
        <v>4313735472</v>
      </c>
      <c r="F203" s="0" t="n">
        <v>6856599898</v>
      </c>
      <c r="G203" s="0" t="n">
        <v>338281631469</v>
      </c>
      <c r="H203" s="0" t="n">
        <v>75649459838</v>
      </c>
      <c r="I203" s="0" t="n">
        <v>267711288452</v>
      </c>
      <c r="J203" s="0" t="n">
        <v>48807388305</v>
      </c>
      <c r="K203" s="0" t="n">
        <v>11779177</v>
      </c>
      <c r="L203" s="0" t="n">
        <v>2</v>
      </c>
      <c r="M203" s="0" t="n">
        <f aca="false">K203/1000000</f>
        <v>11.779177</v>
      </c>
      <c r="N203" s="0" t="n">
        <f aca="false">(G203+I203)/1000000000</f>
        <v>605.992919921</v>
      </c>
      <c r="O203" s="0" t="n">
        <f aca="false">(H203+J203)/1000000000</f>
        <v>124.456848143</v>
      </c>
      <c r="P203" s="0" t="n">
        <f aca="false">N203/$M203</f>
        <v>51.4461171541102</v>
      </c>
      <c r="Q203" s="0" t="n">
        <f aca="false">O203/$M203</f>
        <v>10.5658356388566</v>
      </c>
      <c r="R203" s="0" t="n">
        <f aca="false">P203+Q203</f>
        <v>62.0119527929668</v>
      </c>
      <c r="S203" s="0" t="n">
        <f aca="false">M$202/M203</f>
        <v>2.07990829919611</v>
      </c>
      <c r="T203" s="0" t="n">
        <f aca="false">N$202/N203</f>
        <v>1.68513564063773</v>
      </c>
      <c r="U203" s="0" t="n">
        <f aca="false">O$202/O203</f>
        <v>2.07704326565448</v>
      </c>
      <c r="V203" s="0" t="n">
        <f aca="false">(N$202+O$202)/(N203+O203)</f>
        <v>1.75191037300853</v>
      </c>
    </row>
    <row r="204" customFormat="false" ht="12.8" hidden="false" customHeight="false" outlineLevel="0" collapsed="false">
      <c r="B204" s="0" t="n">
        <v>29535</v>
      </c>
      <c r="C204" s="0" t="n">
        <v>50251795747</v>
      </c>
      <c r="D204" s="0" t="n">
        <v>9967034738</v>
      </c>
      <c r="E204" s="0" t="n">
        <v>4313879974</v>
      </c>
      <c r="F204" s="0" t="n">
        <v>6857570874</v>
      </c>
      <c r="G204" s="0" t="n">
        <v>255314315795</v>
      </c>
      <c r="H204" s="0" t="n">
        <v>50475219726</v>
      </c>
      <c r="I204" s="0" t="n">
        <v>198228164672</v>
      </c>
      <c r="J204" s="0" t="n">
        <v>32592681884</v>
      </c>
      <c r="K204" s="0" t="n">
        <v>7872133</v>
      </c>
      <c r="L204" s="0" t="n">
        <v>3</v>
      </c>
      <c r="M204" s="0" t="n">
        <f aca="false">K204/1000000</f>
        <v>7.872133</v>
      </c>
      <c r="N204" s="0" t="n">
        <f aca="false">(G204+I204)/1000000000</f>
        <v>453.542480467</v>
      </c>
      <c r="O204" s="0" t="n">
        <f aca="false">(H204+J204)/1000000000</f>
        <v>83.06790161</v>
      </c>
      <c r="P204" s="0" t="n">
        <f aca="false">N204/$M204</f>
        <v>57.6136709665601</v>
      </c>
      <c r="Q204" s="0" t="n">
        <f aca="false">O204/$M204</f>
        <v>10.5521466176956</v>
      </c>
      <c r="R204" s="0" t="n">
        <f aca="false">P204+Q204</f>
        <v>68.1658175842558</v>
      </c>
      <c r="S204" s="0" t="n">
        <f aca="false">M$202/M204</f>
        <v>3.11219436968354</v>
      </c>
      <c r="T204" s="0" t="n">
        <f aca="false">N$202/N204</f>
        <v>2.25156476253673</v>
      </c>
      <c r="U204" s="0" t="n">
        <f aca="false">O$202/O204</f>
        <v>3.11193918817952</v>
      </c>
      <c r="V204" s="0" t="n">
        <f aca="false">(N$202+O$202)/(N204+O204)</f>
        <v>2.38475170882805</v>
      </c>
    </row>
    <row r="205" customFormat="false" ht="12.8" hidden="false" customHeight="false" outlineLevel="0" collapsed="false">
      <c r="B205" s="0" t="n">
        <v>9150</v>
      </c>
      <c r="C205" s="0" t="n">
        <v>50255616683</v>
      </c>
      <c r="D205" s="0" t="n">
        <v>9967281690</v>
      </c>
      <c r="E205" s="0" t="n">
        <v>4314034332</v>
      </c>
      <c r="F205" s="0" t="n">
        <v>6858661535</v>
      </c>
      <c r="G205" s="0" t="n">
        <v>207126602172</v>
      </c>
      <c r="H205" s="0" t="n">
        <v>37871490478</v>
      </c>
      <c r="I205" s="0" t="n">
        <v>145319229125</v>
      </c>
      <c r="J205" s="0" t="n">
        <v>24404159545</v>
      </c>
      <c r="K205" s="0" t="n">
        <v>5892295</v>
      </c>
      <c r="L205" s="0" t="n">
        <v>4</v>
      </c>
      <c r="M205" s="0" t="n">
        <f aca="false">K205/1000000</f>
        <v>5.892295</v>
      </c>
      <c r="N205" s="0" t="n">
        <f aca="false">(G205+I205)/1000000000</f>
        <v>352.445831297</v>
      </c>
      <c r="O205" s="0" t="n">
        <f aca="false">(H205+J205)/1000000000</f>
        <v>62.275650023</v>
      </c>
      <c r="P205" s="0" t="n">
        <f aca="false">N205/$M205</f>
        <v>59.8146955128689</v>
      </c>
      <c r="Q205" s="0" t="n">
        <f aca="false">O205/$M205</f>
        <v>10.5689973131013</v>
      </c>
      <c r="R205" s="0" t="n">
        <f aca="false">P205+Q205</f>
        <v>70.3836928259702</v>
      </c>
      <c r="S205" s="0" t="n">
        <f aca="false">M$202/M205</f>
        <v>4.15790587538472</v>
      </c>
      <c r="T205" s="0" t="n">
        <f aca="false">N$202/N205</f>
        <v>2.89741054270683</v>
      </c>
      <c r="U205" s="0" t="n">
        <f aca="false">O$202/O205</f>
        <v>4.15093633233099</v>
      </c>
      <c r="V205" s="0" t="n">
        <f aca="false">(N$202+O$202)/(N205+O205)</f>
        <v>3.08564321664735</v>
      </c>
    </row>
    <row r="206" customFormat="false" ht="12.8" hidden="false" customHeight="false" outlineLevel="0" collapsed="false">
      <c r="B206" s="0" t="n">
        <v>47215</v>
      </c>
      <c r="C206" s="0" t="n">
        <v>50259209963</v>
      </c>
      <c r="D206" s="0" t="n">
        <v>9967796432</v>
      </c>
      <c r="E206" s="0" t="n">
        <v>4314049084</v>
      </c>
      <c r="F206" s="0" t="n">
        <v>6859704918</v>
      </c>
      <c r="G206" s="0" t="n">
        <v>172002227783</v>
      </c>
      <c r="H206" s="0" t="n">
        <v>30446899414</v>
      </c>
      <c r="I206" s="0" t="n">
        <v>119993255615</v>
      </c>
      <c r="J206" s="0" t="n">
        <v>19595779418</v>
      </c>
      <c r="K206" s="0" t="n">
        <v>4729569</v>
      </c>
      <c r="L206" s="0" t="n">
        <v>5</v>
      </c>
      <c r="M206" s="0" t="n">
        <f aca="false">K206/1000000</f>
        <v>4.729569</v>
      </c>
      <c r="N206" s="0" t="n">
        <f aca="false">(G206+I206)/1000000000</f>
        <v>291.995483398</v>
      </c>
      <c r="O206" s="0" t="n">
        <f aca="false">(H206+J206)/1000000000</f>
        <v>50.042678832</v>
      </c>
      <c r="P206" s="0" t="n">
        <f aca="false">N206/$M206</f>
        <v>61.7382859617864</v>
      </c>
      <c r="Q206" s="0" t="n">
        <f aca="false">O206/$M206</f>
        <v>10.5808116621197</v>
      </c>
      <c r="R206" s="0" t="n">
        <f aca="false">P206+Q206</f>
        <v>72.3190976239061</v>
      </c>
      <c r="S206" s="0" t="n">
        <f aca="false">M$202/M206</f>
        <v>5.18009315436565</v>
      </c>
      <c r="T206" s="0" t="n">
        <f aca="false">N$202/N206</f>
        <v>3.4972467911125</v>
      </c>
      <c r="U206" s="0" t="n">
        <f aca="false">O$202/O206</f>
        <v>5.16563589986513</v>
      </c>
      <c r="V206" s="0" t="n">
        <f aca="false">(N$202+O$202)/(N206+O206)</f>
        <v>3.74134429120365</v>
      </c>
    </row>
    <row r="207" customFormat="false" ht="12.8" hidden="false" customHeight="false" outlineLevel="0" collapsed="false">
      <c r="B207" s="0" t="n">
        <v>8413</v>
      </c>
      <c r="C207" s="0" t="n">
        <v>50262969421</v>
      </c>
      <c r="D207" s="0" t="n">
        <v>9967964955</v>
      </c>
      <c r="E207" s="0" t="n">
        <v>4314248854</v>
      </c>
      <c r="F207" s="0" t="n">
        <v>6860772993</v>
      </c>
      <c r="G207" s="0" t="n">
        <v>156066986083</v>
      </c>
      <c r="H207" s="0" t="n">
        <v>26180923461</v>
      </c>
      <c r="I207" s="0" t="n">
        <v>96651092529</v>
      </c>
      <c r="J207" s="0" t="n">
        <v>16349319458</v>
      </c>
      <c r="K207" s="0" t="n">
        <v>3940724</v>
      </c>
      <c r="L207" s="0" t="n">
        <v>6</v>
      </c>
      <c r="M207" s="0" t="n">
        <f aca="false">K207/1000000</f>
        <v>3.940724</v>
      </c>
      <c r="N207" s="0" t="n">
        <f aca="false">(G207+I207)/1000000000</f>
        <v>252.718078612</v>
      </c>
      <c r="O207" s="0" t="n">
        <f aca="false">(H207+J207)/1000000000</f>
        <v>42.530242919</v>
      </c>
      <c r="P207" s="0" t="n">
        <f aca="false">N207/$M207</f>
        <v>64.1298600490671</v>
      </c>
      <c r="Q207" s="0" t="n">
        <f aca="false">O207/$M207</f>
        <v>10.7924947088403</v>
      </c>
      <c r="R207" s="0" t="n">
        <f aca="false">P207+Q207</f>
        <v>74.9223547579074</v>
      </c>
      <c r="S207" s="0" t="n">
        <f aca="false">M$202/M207</f>
        <v>6.21703220017438</v>
      </c>
      <c r="T207" s="0" t="n">
        <f aca="false">N$202/N207</f>
        <v>4.04078834779694</v>
      </c>
      <c r="U207" s="0" t="n">
        <f aca="false">O$202/O207</f>
        <v>6.07808092684362</v>
      </c>
      <c r="V207" s="0" t="n">
        <f aca="false">(N$202+O$202)/(N207+O207)</f>
        <v>4.3342584269311</v>
      </c>
    </row>
    <row r="208" customFormat="false" ht="12.8" hidden="false" customHeight="false" outlineLevel="0" collapsed="false">
      <c r="B208" s="0" t="n">
        <v>42892</v>
      </c>
      <c r="C208" s="0" t="n">
        <v>50273702856</v>
      </c>
      <c r="D208" s="0" t="n">
        <v>9969828581</v>
      </c>
      <c r="E208" s="0" t="n">
        <v>4314740322</v>
      </c>
      <c r="F208" s="0" t="n">
        <v>6863731397</v>
      </c>
      <c r="G208" s="0" t="n">
        <v>134075378417</v>
      </c>
      <c r="H208" s="0" t="n">
        <v>22560073852</v>
      </c>
      <c r="I208" s="0" t="n">
        <v>91417617797</v>
      </c>
      <c r="J208" s="0" t="n">
        <v>14159774780</v>
      </c>
      <c r="K208" s="0" t="n">
        <v>3388599</v>
      </c>
      <c r="L208" s="0" t="n">
        <v>7</v>
      </c>
      <c r="M208" s="0" t="n">
        <f aca="false">K208/1000000</f>
        <v>3.388599</v>
      </c>
      <c r="N208" s="0" t="n">
        <f aca="false">(G208+I208)/1000000000</f>
        <v>225.492996214</v>
      </c>
      <c r="O208" s="0" t="n">
        <f aca="false">(H208+J208)/1000000000</f>
        <v>36.719848632</v>
      </c>
      <c r="P208" s="0" t="n">
        <f aca="false">N208/$M208</f>
        <v>66.5446092069318</v>
      </c>
      <c r="Q208" s="0" t="n">
        <f aca="false">O208/$M208</f>
        <v>10.8362921171847</v>
      </c>
      <c r="R208" s="0" t="n">
        <f aca="false">P208+Q208</f>
        <v>77.3809013241165</v>
      </c>
      <c r="S208" s="0" t="n">
        <f aca="false">M$202/M208</f>
        <v>7.23001098684146</v>
      </c>
      <c r="T208" s="0" t="n">
        <f aca="false">N$202/N208</f>
        <v>4.52865625309208</v>
      </c>
      <c r="U208" s="0" t="n">
        <f aca="false">O$202/O208</f>
        <v>7.03985086895823</v>
      </c>
      <c r="V208" s="0" t="n">
        <f aca="false">(N$202+O$202)/(N208+O208)</f>
        <v>4.88031975086716</v>
      </c>
    </row>
    <row r="209" customFormat="false" ht="12.8" hidden="false" customHeight="false" outlineLevel="0" collapsed="false">
      <c r="B209" s="0" t="n">
        <v>26688</v>
      </c>
      <c r="C209" s="0" t="n">
        <v>50274053851</v>
      </c>
      <c r="D209" s="0" t="n">
        <v>9969469103</v>
      </c>
      <c r="E209" s="0" t="n">
        <v>4314451963</v>
      </c>
      <c r="F209" s="0" t="n">
        <v>6863931522</v>
      </c>
      <c r="G209" s="0" t="n">
        <v>117949569702</v>
      </c>
      <c r="H209" s="0" t="n">
        <v>19850418090</v>
      </c>
      <c r="I209" s="0" t="n">
        <v>86060470581</v>
      </c>
      <c r="J209" s="0" t="n">
        <v>12403366088</v>
      </c>
      <c r="K209" s="0" t="n">
        <v>2982492</v>
      </c>
      <c r="L209" s="0" t="n">
        <v>8</v>
      </c>
      <c r="M209" s="0" t="n">
        <f aca="false">K209/1000000</f>
        <v>2.982492</v>
      </c>
      <c r="N209" s="0" t="n">
        <f aca="false">(G209+I209)/1000000000</f>
        <v>204.010040283</v>
      </c>
      <c r="O209" s="0" t="n">
        <f aca="false">(H209+J209)/1000000000</f>
        <v>32.253784178</v>
      </c>
      <c r="P209" s="0" t="n">
        <f aca="false">N209/$M209</f>
        <v>68.4025440078297</v>
      </c>
      <c r="Q209" s="0" t="n">
        <f aca="false">O209/$M209</f>
        <v>10.8143740797964</v>
      </c>
      <c r="R209" s="0" t="n">
        <f aca="false">P209+Q209</f>
        <v>79.216918087626</v>
      </c>
      <c r="S209" s="0" t="n">
        <f aca="false">M$202/M209</f>
        <v>8.21447568006888</v>
      </c>
      <c r="T209" s="0" t="n">
        <f aca="false">N$202/N209</f>
        <v>5.00553926618725</v>
      </c>
      <c r="U209" s="0" t="n">
        <f aca="false">O$202/O209</f>
        <v>8.01463347287857</v>
      </c>
      <c r="V209" s="0" t="n">
        <f aca="false">(N$202+O$202)/(N209+O209)</f>
        <v>5.41632866797277</v>
      </c>
    </row>
    <row r="210" customFormat="false" ht="12.8" hidden="false" customHeight="false" outlineLevel="0" collapsed="false">
      <c r="B210" s="0" t="n">
        <v>39184</v>
      </c>
      <c r="C210" s="0" t="n">
        <v>50279631140</v>
      </c>
      <c r="D210" s="0" t="n">
        <v>9970213978</v>
      </c>
      <c r="E210" s="0" t="n">
        <v>4314566258</v>
      </c>
      <c r="F210" s="0" t="n">
        <v>6865512326</v>
      </c>
      <c r="G210" s="0" t="n">
        <v>104586730957</v>
      </c>
      <c r="H210" s="0" t="n">
        <v>17567306518</v>
      </c>
      <c r="I210" s="0" t="n">
        <v>84883865356</v>
      </c>
      <c r="J210" s="0" t="n">
        <v>10971359252</v>
      </c>
      <c r="K210" s="0" t="n">
        <v>2641546</v>
      </c>
      <c r="L210" s="0" t="n">
        <v>9</v>
      </c>
      <c r="M210" s="0" t="n">
        <f aca="false">K210/1000000</f>
        <v>2.641546</v>
      </c>
      <c r="N210" s="0" t="n">
        <f aca="false">(G210+I210)/1000000000</f>
        <v>189.470596313</v>
      </c>
      <c r="O210" s="0" t="n">
        <f aca="false">(H210+J210)/1000000000</f>
        <v>28.53866577</v>
      </c>
      <c r="P210" s="0" t="n">
        <f aca="false">N210/$M210</f>
        <v>71.7271614096442</v>
      </c>
      <c r="Q210" s="0" t="n">
        <f aca="false">O210/$M210</f>
        <v>10.8037739149725</v>
      </c>
      <c r="R210" s="0" t="n">
        <f aca="false">P210+Q210</f>
        <v>82.5309353246167</v>
      </c>
      <c r="S210" s="0" t="n">
        <f aca="false">M$202/M210</f>
        <v>9.27472321133155</v>
      </c>
      <c r="T210" s="0" t="n">
        <f aca="false">N$202/N210</f>
        <v>5.38965035844422</v>
      </c>
      <c r="U210" s="0" t="n">
        <f aca="false">O$202/O210</f>
        <v>9.05796579221089</v>
      </c>
      <c r="V210" s="0" t="n">
        <f aca="false">(N$202+O$202)/(N210+O210)</f>
        <v>5.86985393834232</v>
      </c>
    </row>
    <row r="211" customFormat="false" ht="12.8" hidden="false" customHeight="false" outlineLevel="0" collapsed="false">
      <c r="B211" s="0" t="n">
        <v>60719</v>
      </c>
      <c r="C211" s="0" t="n">
        <v>50277101408</v>
      </c>
      <c r="D211" s="0" t="n">
        <v>9970019337</v>
      </c>
      <c r="E211" s="0" t="n">
        <v>4314804313</v>
      </c>
      <c r="F211" s="0" t="n">
        <v>6864749961</v>
      </c>
      <c r="G211" s="0" t="n">
        <v>94037811279</v>
      </c>
      <c r="H211" s="0" t="n">
        <v>15841384887</v>
      </c>
      <c r="I211" s="0" t="n">
        <v>79999710083</v>
      </c>
      <c r="J211" s="0" t="n">
        <v>9862823486</v>
      </c>
      <c r="K211" s="0" t="n">
        <v>2372819</v>
      </c>
      <c r="L211" s="0" t="n">
        <v>10</v>
      </c>
      <c r="M211" s="0" t="n">
        <f aca="false">K211/1000000</f>
        <v>2.372819</v>
      </c>
      <c r="N211" s="0" t="n">
        <f aca="false">(G211+I211)/1000000000</f>
        <v>174.037521362</v>
      </c>
      <c r="O211" s="0" t="n">
        <f aca="false">(H211+J211)/1000000000</f>
        <v>25.704208373</v>
      </c>
      <c r="P211" s="0" t="n">
        <f aca="false">N211/$M211</f>
        <v>73.3463114388413</v>
      </c>
      <c r="Q211" s="0" t="n">
        <f aca="false">O211/$M211</f>
        <v>10.8327724841212</v>
      </c>
      <c r="R211" s="0" t="n">
        <f aca="false">P211+Q211</f>
        <v>84.1790839229625</v>
      </c>
      <c r="S211" s="0" t="n">
        <f aca="false">M$202/M211</f>
        <v>10.3251061290389</v>
      </c>
      <c r="T211" s="0" t="n">
        <f aca="false">N$202/N211</f>
        <v>5.86758682461889</v>
      </c>
      <c r="U211" s="0" t="n">
        <f aca="false">O$202/O211</f>
        <v>10.0568068290146</v>
      </c>
      <c r="V211" s="0" t="n">
        <f aca="false">(N$202+O$202)/(N211+O211)</f>
        <v>6.40668591050439</v>
      </c>
    </row>
    <row r="212" customFormat="false" ht="12.8" hidden="false" customHeight="false" outlineLevel="0" collapsed="false">
      <c r="B212" s="0" t="n">
        <v>49436</v>
      </c>
      <c r="C212" s="0" t="n">
        <v>50290272135</v>
      </c>
      <c r="D212" s="0" t="n">
        <v>9971905260</v>
      </c>
      <c r="E212" s="0" t="n">
        <v>4314976797</v>
      </c>
      <c r="F212" s="0" t="n">
        <v>6868538483</v>
      </c>
      <c r="G212" s="0" t="n">
        <v>86052963256</v>
      </c>
      <c r="H212" s="0" t="n">
        <v>14435379028</v>
      </c>
      <c r="I212" s="0" t="n">
        <v>78886489868</v>
      </c>
      <c r="J212" s="0" t="n">
        <v>9076538085</v>
      </c>
      <c r="K212" s="0" t="n">
        <v>2167410</v>
      </c>
      <c r="L212" s="0" t="n">
        <v>11</v>
      </c>
      <c r="M212" s="0" t="n">
        <f aca="false">K212/1000000</f>
        <v>2.16741</v>
      </c>
      <c r="N212" s="0" t="n">
        <f aca="false">(G212+I212)/1000000000</f>
        <v>164.939453124</v>
      </c>
      <c r="O212" s="0" t="n">
        <f aca="false">(H212+J212)/1000000000</f>
        <v>23.511917113</v>
      </c>
      <c r="P212" s="0" t="n">
        <f aca="false">N212/$M212</f>
        <v>76.0997933588938</v>
      </c>
      <c r="Q212" s="0" t="n">
        <f aca="false">O212/$M212</f>
        <v>10.8479323768922</v>
      </c>
      <c r="R212" s="0" t="n">
        <f aca="false">P212+Q212</f>
        <v>86.947725735786</v>
      </c>
      <c r="S212" s="0" t="n">
        <f aca="false">M$202/M212</f>
        <v>11.3036333688596</v>
      </c>
      <c r="T212" s="0" t="n">
        <f aca="false">N$202/N212</f>
        <v>6.19124319858928</v>
      </c>
      <c r="U212" s="0" t="n">
        <f aca="false">O$202/O212</f>
        <v>10.9945206534039</v>
      </c>
      <c r="V212" s="0" t="n">
        <f aca="false">(N$202+O$202)/(N212+O212)</f>
        <v>6.79051855141009</v>
      </c>
    </row>
    <row r="213" customFormat="false" ht="12.8" hidden="false" customHeight="false" outlineLevel="0" collapsed="false">
      <c r="B213" s="0" t="n">
        <v>80550</v>
      </c>
      <c r="C213" s="0" t="n">
        <v>50296728607</v>
      </c>
      <c r="D213" s="0" t="n">
        <v>9972910371</v>
      </c>
      <c r="E213" s="0" t="n">
        <v>4315053453</v>
      </c>
      <c r="F213" s="0" t="n">
        <v>6870379703</v>
      </c>
      <c r="G213" s="0" t="n">
        <v>78838699340</v>
      </c>
      <c r="H213" s="0" t="n">
        <v>13309799194</v>
      </c>
      <c r="I213" s="0" t="n">
        <v>76735900878</v>
      </c>
      <c r="J213" s="0" t="n">
        <v>8385238647</v>
      </c>
      <c r="K213" s="0" t="n">
        <v>1993409</v>
      </c>
      <c r="L213" s="0" t="n">
        <v>12</v>
      </c>
      <c r="M213" s="0" t="n">
        <f aca="false">K213/1000000</f>
        <v>1.993409</v>
      </c>
      <c r="N213" s="0" t="n">
        <f aca="false">(G213+I213)/1000000000</f>
        <v>155.574600218</v>
      </c>
      <c r="O213" s="0" t="n">
        <f aca="false">(H213+J213)/1000000000</f>
        <v>21.695037841</v>
      </c>
      <c r="P213" s="0" t="n">
        <f aca="false">N213/$M213</f>
        <v>78.0444957447268</v>
      </c>
      <c r="Q213" s="0" t="n">
        <f aca="false">O213/$M213</f>
        <v>10.8833851161503</v>
      </c>
      <c r="R213" s="0" t="n">
        <f aca="false">P213+Q213</f>
        <v>88.927880860877</v>
      </c>
      <c r="S213" s="0" t="n">
        <f aca="false">M$202/M213</f>
        <v>12.2903067057488</v>
      </c>
      <c r="T213" s="0" t="n">
        <f aca="false">N$202/N213</f>
        <v>6.56392666863398</v>
      </c>
      <c r="U213" s="0" t="n">
        <f aca="false">O$202/O213</f>
        <v>11.9152711414715</v>
      </c>
      <c r="V213" s="0" t="n">
        <f aca="false">(N$202+O$202)/(N213+O213)</f>
        <v>7.21884773751886</v>
      </c>
    </row>
    <row r="214" customFormat="false" ht="12.8" hidden="false" customHeight="false" outlineLevel="0" collapsed="false">
      <c r="B214" s="0" t="n">
        <v>95153</v>
      </c>
      <c r="C214" s="0" t="n">
        <v>50304560146</v>
      </c>
      <c r="D214" s="0" t="n">
        <v>9974217300</v>
      </c>
      <c r="E214" s="0" t="n">
        <v>4315226617</v>
      </c>
      <c r="F214" s="0" t="n">
        <v>6872608505</v>
      </c>
      <c r="G214" s="0" t="n">
        <v>91124053955</v>
      </c>
      <c r="H214" s="0" t="n">
        <v>16566085815</v>
      </c>
      <c r="I214" s="0" t="n">
        <v>87364837646</v>
      </c>
      <c r="J214" s="0" t="n">
        <v>10450897216</v>
      </c>
      <c r="K214" s="0" t="n">
        <v>2492506</v>
      </c>
      <c r="L214" s="0" t="n">
        <v>13</v>
      </c>
      <c r="M214" s="0" t="n">
        <f aca="false">K214/1000000</f>
        <v>2.492506</v>
      </c>
      <c r="N214" s="0" t="n">
        <f aca="false">(G214+I214)/1000000000</f>
        <v>178.488891601</v>
      </c>
      <c r="O214" s="0" t="n">
        <f aca="false">(H214+J214)/1000000000</f>
        <v>27.016983031</v>
      </c>
      <c r="P214" s="0" t="n">
        <f aca="false">N214/$M214</f>
        <v>71.6102154221494</v>
      </c>
      <c r="Q214" s="0" t="n">
        <f aca="false">O214/$M214</f>
        <v>10.8392850532757</v>
      </c>
      <c r="R214" s="0" t="n">
        <f aca="false">P214+Q214</f>
        <v>82.4495004754251</v>
      </c>
      <c r="S214" s="0" t="n">
        <f aca="false">M$202/M214</f>
        <v>9.8293075322587</v>
      </c>
      <c r="T214" s="0" t="n">
        <f aca="false">N$202/N214</f>
        <v>5.72125390086337</v>
      </c>
      <c r="U214" s="0" t="n">
        <f aca="false">O$202/O214</f>
        <v>9.56813934418168</v>
      </c>
      <c r="V214" s="0" t="n">
        <f aca="false">(N$202+O$202)/(N214+O214)</f>
        <v>6.2269875638569</v>
      </c>
    </row>
    <row r="215" customFormat="false" ht="12.8" hidden="false" customHeight="false" outlineLevel="0" collapsed="false">
      <c r="B215" s="0" t="n">
        <v>101493</v>
      </c>
      <c r="C215" s="0" t="n">
        <v>50308507548</v>
      </c>
      <c r="D215" s="0" t="n">
        <v>9974715805</v>
      </c>
      <c r="E215" s="0" t="n">
        <v>4315353942</v>
      </c>
      <c r="F215" s="0" t="n">
        <v>6873725756</v>
      </c>
      <c r="G215" s="0" t="n">
        <v>85877410888</v>
      </c>
      <c r="H215" s="0" t="n">
        <v>15054595947</v>
      </c>
      <c r="I215" s="0" t="n">
        <v>80162490844</v>
      </c>
      <c r="J215" s="0" t="n">
        <v>9587585449</v>
      </c>
      <c r="K215" s="0" t="n">
        <v>2278382</v>
      </c>
      <c r="L215" s="0" t="n">
        <v>14</v>
      </c>
      <c r="M215" s="0" t="n">
        <f aca="false">K215/1000000</f>
        <v>2.278382</v>
      </c>
      <c r="N215" s="0" t="n">
        <f aca="false">(G215+I215)/1000000000</f>
        <v>166.039901732</v>
      </c>
      <c r="O215" s="0" t="n">
        <f aca="false">(H215+J215)/1000000000</f>
        <v>24.642181396</v>
      </c>
      <c r="P215" s="0" t="n">
        <f aca="false">N215/$M215</f>
        <v>72.8762348596504</v>
      </c>
      <c r="Q215" s="0" t="n">
        <f aca="false">O215/$M215</f>
        <v>10.8156496127515</v>
      </c>
      <c r="R215" s="0" t="n">
        <f aca="false">P215+Q215</f>
        <v>83.6918844724019</v>
      </c>
      <c r="S215" s="0" t="n">
        <f aca="false">M$202/M215</f>
        <v>10.7530730140951</v>
      </c>
      <c r="T215" s="0" t="n">
        <f aca="false">N$202/N215</f>
        <v>6.1502100198858</v>
      </c>
      <c r="U215" s="0" t="n">
        <f aca="false">O$202/O215</f>
        <v>10.4902343727557</v>
      </c>
      <c r="V215" s="0" t="n">
        <f aca="false">(N$202+O$202)/(N215+O215)</f>
        <v>6.71107900984059</v>
      </c>
    </row>
    <row r="216" customFormat="false" ht="12.8" hidden="false" customHeight="false" outlineLevel="0" collapsed="false">
      <c r="B216" s="0" t="n">
        <v>100516</v>
      </c>
      <c r="C216" s="0" t="n">
        <v>50312475278</v>
      </c>
      <c r="D216" s="0" t="n">
        <v>9975018373</v>
      </c>
      <c r="E216" s="0" t="n">
        <v>4315414006</v>
      </c>
      <c r="F216" s="0" t="n">
        <v>6874818686</v>
      </c>
      <c r="G216" s="0" t="n">
        <v>83618484497</v>
      </c>
      <c r="H216" s="0" t="n">
        <v>14121246337</v>
      </c>
      <c r="I216" s="0" t="n">
        <v>74193283081</v>
      </c>
      <c r="J216" s="0" t="n">
        <v>8885208129</v>
      </c>
      <c r="K216" s="0" t="n">
        <v>2119220</v>
      </c>
      <c r="L216" s="0" t="n">
        <v>15</v>
      </c>
      <c r="M216" s="0" t="n">
        <f aca="false">K216/1000000</f>
        <v>2.11922</v>
      </c>
      <c r="N216" s="0" t="n">
        <f aca="false">(G216+I216)/1000000000</f>
        <v>157.811767578</v>
      </c>
      <c r="O216" s="0" t="n">
        <f aca="false">(H216+J216)/1000000000</f>
        <v>23.006454466</v>
      </c>
      <c r="P216" s="0" t="n">
        <f aca="false">N216/$M216</f>
        <v>74.4669112116722</v>
      </c>
      <c r="Q216" s="0" t="n">
        <f aca="false">O216/$M216</f>
        <v>10.856095386982</v>
      </c>
      <c r="R216" s="0" t="n">
        <f aca="false">P216+Q216</f>
        <v>85.3230065986542</v>
      </c>
      <c r="S216" s="0" t="n">
        <f aca="false">M$202/M216</f>
        <v>11.5606723228358</v>
      </c>
      <c r="T216" s="0" t="n">
        <f aca="false">N$202/N216</f>
        <v>6.47087529026168</v>
      </c>
      <c r="U216" s="0" t="n">
        <f aca="false">O$202/O216</f>
        <v>11.2360754536092</v>
      </c>
      <c r="V216" s="0" t="n">
        <f aca="false">(N$202+O$202)/(N216+O216)</f>
        <v>7.07717679759955</v>
      </c>
    </row>
    <row r="217" customFormat="false" ht="12.8" hidden="false" customHeight="false" outlineLevel="0" collapsed="false">
      <c r="B217" s="0" t="n">
        <v>207977</v>
      </c>
      <c r="C217" s="0" t="n">
        <v>50315685581</v>
      </c>
      <c r="D217" s="0" t="n">
        <v>9975670500</v>
      </c>
      <c r="E217" s="0" t="n">
        <v>4315711171</v>
      </c>
      <c r="F217" s="0" t="n">
        <v>6875762698</v>
      </c>
      <c r="G217" s="0" t="n">
        <v>81148086547</v>
      </c>
      <c r="H217" s="0" t="n">
        <v>13415878295</v>
      </c>
      <c r="I217" s="0" t="n">
        <v>70155120849</v>
      </c>
      <c r="J217" s="0" t="n">
        <v>8410034179</v>
      </c>
      <c r="K217" s="0" t="n">
        <v>1994533</v>
      </c>
      <c r="L217" s="0" t="n">
        <v>16</v>
      </c>
      <c r="M217" s="0" t="n">
        <f aca="false">K217/1000000</f>
        <v>1.994533</v>
      </c>
      <c r="N217" s="0" t="n">
        <f aca="false">(G217+I217)/1000000000</f>
        <v>151.303207396</v>
      </c>
      <c r="O217" s="0" t="n">
        <f aca="false">(H217+J217)/1000000000</f>
        <v>21.825912474</v>
      </c>
      <c r="P217" s="0" t="n">
        <f aca="false">N217/$M217</f>
        <v>75.8589641765767</v>
      </c>
      <c r="Q217" s="0" t="n">
        <f aca="false">O217/$M217</f>
        <v>10.9428685682313</v>
      </c>
      <c r="R217" s="0" t="n">
        <f aca="false">P217+Q217</f>
        <v>86.8018327448079</v>
      </c>
      <c r="S217" s="0" t="n">
        <f aca="false">M$202/M217</f>
        <v>12.2833806209273</v>
      </c>
      <c r="T217" s="0" t="n">
        <f aca="false">N$202/N217</f>
        <v>6.74923079892355</v>
      </c>
      <c r="U217" s="0" t="n">
        <f aca="false">O$202/O217</f>
        <v>11.8438236480578</v>
      </c>
      <c r="V217" s="0" t="n">
        <f aca="false">(N$202+O$202)/(N217+O217)</f>
        <v>7.39149212214499</v>
      </c>
    </row>
    <row r="218" customFormat="false" ht="12.8" hidden="false" customHeight="false" outlineLevel="0" collapsed="false">
      <c r="B218" s="0" t="n">
        <v>173476</v>
      </c>
      <c r="C218" s="0" t="n">
        <v>50318331393</v>
      </c>
      <c r="D218" s="0" t="n">
        <v>9975823142</v>
      </c>
      <c r="E218" s="0" t="n">
        <v>4315677925</v>
      </c>
      <c r="F218" s="0" t="n">
        <v>6876501048</v>
      </c>
      <c r="G218" s="0" t="n">
        <v>79044784545</v>
      </c>
      <c r="H218" s="0" t="n">
        <v>12695083618</v>
      </c>
      <c r="I218" s="0" t="n">
        <v>65607543945</v>
      </c>
      <c r="J218" s="0" t="n">
        <v>7900726318</v>
      </c>
      <c r="K218" s="0" t="n">
        <v>1874119</v>
      </c>
      <c r="L218" s="0" t="n">
        <v>17</v>
      </c>
      <c r="M218" s="0" t="n">
        <f aca="false">K218/1000000</f>
        <v>1.874119</v>
      </c>
      <c r="N218" s="0" t="n">
        <f aca="false">(G218+I218)/1000000000</f>
        <v>144.65232849</v>
      </c>
      <c r="O218" s="0" t="n">
        <f aca="false">(H218+J218)/1000000000</f>
        <v>20.595809936</v>
      </c>
      <c r="P218" s="0" t="n">
        <f aca="false">N218/$M218</f>
        <v>77.1841747989322</v>
      </c>
      <c r="Q218" s="0" t="n">
        <f aca="false">O218/$M218</f>
        <v>10.9895956105242</v>
      </c>
      <c r="R218" s="0" t="n">
        <f aca="false">P218+Q218</f>
        <v>88.1737704094564</v>
      </c>
      <c r="S218" s="0" t="n">
        <f aca="false">M$202/M218</f>
        <v>13.0725999789768</v>
      </c>
      <c r="T218" s="0" t="n">
        <f aca="false">N$202/N218</f>
        <v>7.05954945898846</v>
      </c>
      <c r="U218" s="0" t="n">
        <f aca="false">O$202/O218</f>
        <v>12.5512062455071</v>
      </c>
      <c r="V218" s="0" t="n">
        <f aca="false">(N$202+O$202)/(N218+O218)</f>
        <v>7.744005698473</v>
      </c>
    </row>
    <row r="219" customFormat="false" ht="12.8" hidden="false" customHeight="false" outlineLevel="0" collapsed="false">
      <c r="B219" s="0" t="n">
        <v>356956</v>
      </c>
      <c r="C219" s="0" t="n">
        <v>50314185307</v>
      </c>
      <c r="D219" s="0" t="n">
        <v>9975379640</v>
      </c>
      <c r="E219" s="0" t="n">
        <v>4315998135</v>
      </c>
      <c r="F219" s="0" t="n">
        <v>6875320094</v>
      </c>
      <c r="G219" s="0" t="n">
        <v>77429290771</v>
      </c>
      <c r="H219" s="0" t="n">
        <v>13712142944</v>
      </c>
      <c r="I219" s="0" t="n">
        <v>61664474487</v>
      </c>
      <c r="J219" s="0" t="n">
        <v>7487075805</v>
      </c>
      <c r="K219" s="0" t="n">
        <v>1775122</v>
      </c>
      <c r="L219" s="0" t="n">
        <v>18</v>
      </c>
      <c r="M219" s="0" t="n">
        <f aca="false">K219/1000000</f>
        <v>1.775122</v>
      </c>
      <c r="N219" s="0" t="n">
        <f aca="false">(G219+I219)/1000000000</f>
        <v>139.093765258</v>
      </c>
      <c r="O219" s="0" t="n">
        <f aca="false">(H219+J219)/1000000000</f>
        <v>21.199218749</v>
      </c>
      <c r="P219" s="0" t="n">
        <f aca="false">N219/$M219</f>
        <v>78.3572989676202</v>
      </c>
      <c r="Q219" s="0" t="n">
        <f aca="false">O219/$M219</f>
        <v>11.9424010006073</v>
      </c>
      <c r="R219" s="0" t="n">
        <f aca="false">P219+Q219</f>
        <v>90.2996999682275</v>
      </c>
      <c r="S219" s="0" t="n">
        <f aca="false">M$202/M219</f>
        <v>13.8016474360635</v>
      </c>
      <c r="T219" s="0" t="n">
        <f aca="false">N$202/N219</f>
        <v>7.34166815772691</v>
      </c>
      <c r="U219" s="0" t="n">
        <f aca="false">O$202/O219</f>
        <v>12.1939521149662</v>
      </c>
      <c r="V219" s="0" t="n">
        <f aca="false">(N$202+O$202)/(N219+O219)</f>
        <v>7.98339698746338</v>
      </c>
    </row>
    <row r="220" customFormat="false" ht="12.8" hidden="false" customHeight="false" outlineLevel="0" collapsed="false">
      <c r="B220" s="0" t="n">
        <v>198559</v>
      </c>
      <c r="C220" s="0" t="n">
        <v>50335942055</v>
      </c>
      <c r="D220" s="0" t="n">
        <v>9978449107</v>
      </c>
      <c r="E220" s="0" t="n">
        <v>4316239949</v>
      </c>
      <c r="F220" s="0" t="n">
        <v>6881359731</v>
      </c>
      <c r="G220" s="0" t="n">
        <v>73162689208</v>
      </c>
      <c r="H220" s="0" t="n">
        <v>11428833007</v>
      </c>
      <c r="I220" s="0" t="n">
        <v>60445571899</v>
      </c>
      <c r="J220" s="0" t="n">
        <v>7073974609</v>
      </c>
      <c r="K220" s="0" t="n">
        <v>1678033</v>
      </c>
      <c r="L220" s="0" t="n">
        <v>19</v>
      </c>
      <c r="M220" s="0" t="n">
        <f aca="false">K220/1000000</f>
        <v>1.678033</v>
      </c>
      <c r="N220" s="0" t="n">
        <f aca="false">(G220+I220)/1000000000</f>
        <v>133.608261107</v>
      </c>
      <c r="O220" s="0" t="n">
        <f aca="false">(H220+J220)/1000000000</f>
        <v>18.502807616</v>
      </c>
      <c r="P220" s="0" t="n">
        <f aca="false">N220/$M220</f>
        <v>79.6219508835643</v>
      </c>
      <c r="Q220" s="0" t="n">
        <f aca="false">O220/$M220</f>
        <v>11.0264861394263</v>
      </c>
      <c r="R220" s="0" t="n">
        <f aca="false">P220+Q220</f>
        <v>90.6484370229906</v>
      </c>
      <c r="S220" s="0" t="n">
        <f aca="false">M$202/M220</f>
        <v>14.60019439427</v>
      </c>
      <c r="T220" s="0" t="n">
        <f aca="false">N$202/N220</f>
        <v>7.64309226743988</v>
      </c>
      <c r="U220" s="0" t="n">
        <f aca="false">O$202/O220</f>
        <v>13.9709747658223</v>
      </c>
      <c r="V220" s="0" t="n">
        <f aca="false">(N$202+O$202)/(N220+O220)</f>
        <v>8.41281661075796</v>
      </c>
    </row>
    <row r="221" customFormat="false" ht="12.8" hidden="false" customHeight="false" outlineLevel="0" collapsed="false">
      <c r="B221" s="0" t="n">
        <v>366578</v>
      </c>
      <c r="C221" s="0" t="n">
        <v>50339971095</v>
      </c>
      <c r="D221" s="0" t="n">
        <v>9979499729</v>
      </c>
      <c r="E221" s="0" t="n">
        <v>4316476717</v>
      </c>
      <c r="F221" s="0" t="n">
        <v>6882604891</v>
      </c>
      <c r="G221" s="0" t="n">
        <v>70420639038</v>
      </c>
      <c r="H221" s="0" t="n">
        <v>12548004150</v>
      </c>
      <c r="I221" s="0" t="n">
        <v>60513977050</v>
      </c>
      <c r="J221" s="0" t="n">
        <v>6875686645</v>
      </c>
      <c r="K221" s="0" t="n">
        <v>1623167</v>
      </c>
      <c r="L221" s="0" t="n">
        <v>20</v>
      </c>
      <c r="M221" s="0" t="n">
        <f aca="false">K221/1000000</f>
        <v>1.623167</v>
      </c>
      <c r="N221" s="0" t="n">
        <f aca="false">(G221+I221)/1000000000</f>
        <v>130.934616088</v>
      </c>
      <c r="O221" s="0" t="n">
        <f aca="false">(H221+J221)/1000000000</f>
        <v>19.423690795</v>
      </c>
      <c r="P221" s="0" t="n">
        <f aca="false">N221/$M221</f>
        <v>80.6661397675039</v>
      </c>
      <c r="Q221" s="0" t="n">
        <f aca="false">O221/$M221</f>
        <v>11.9665387449351</v>
      </c>
      <c r="R221" s="0" t="n">
        <f aca="false">P221+Q221</f>
        <v>92.632678512439</v>
      </c>
      <c r="S221" s="0" t="n">
        <f aca="false">M$202/M221</f>
        <v>15.0937075482683</v>
      </c>
      <c r="T221" s="0" t="n">
        <f aca="false">N$202/N221</f>
        <v>7.79916188585816</v>
      </c>
      <c r="U221" s="0" t="n">
        <f aca="false">O$202/O221</f>
        <v>13.3086065376691</v>
      </c>
      <c r="V221" s="0" t="n">
        <f aca="false">(N$202+O$202)/(N221+O221)</f>
        <v>8.51088677547276</v>
      </c>
    </row>
    <row r="222" customFormat="false" ht="12.8" hidden="false" customHeight="false" outlineLevel="0" collapsed="false">
      <c r="B222" s="0" t="n">
        <v>447924</v>
      </c>
      <c r="C222" s="0" t="n">
        <v>50347410593</v>
      </c>
      <c r="D222" s="0" t="n">
        <v>9980551713</v>
      </c>
      <c r="E222" s="0" t="n">
        <v>4316543232</v>
      </c>
      <c r="F222" s="0" t="n">
        <v>6884749744</v>
      </c>
      <c r="G222" s="0" t="n">
        <v>67297042846</v>
      </c>
      <c r="H222" s="0" t="n">
        <v>12103790283</v>
      </c>
      <c r="I222" s="0" t="n">
        <v>59600845336</v>
      </c>
      <c r="J222" s="0" t="n">
        <v>6775878906</v>
      </c>
      <c r="K222" s="0" t="n">
        <v>1552425</v>
      </c>
      <c r="L222" s="0" t="n">
        <v>21</v>
      </c>
      <c r="M222" s="0" t="n">
        <f aca="false">K222/1000000</f>
        <v>1.552425</v>
      </c>
      <c r="N222" s="0" t="n">
        <f aca="false">(G222+I222)/1000000000</f>
        <v>126.897888182</v>
      </c>
      <c r="O222" s="0" t="n">
        <f aca="false">(H222+J222)/1000000000</f>
        <v>18.879669189</v>
      </c>
      <c r="P222" s="0" t="n">
        <f aca="false">N222/$M222</f>
        <v>81.7417190408554</v>
      </c>
      <c r="Q222" s="0" t="n">
        <f aca="false">O222/$M222</f>
        <v>12.1614050205324</v>
      </c>
      <c r="R222" s="0" t="n">
        <f aca="false">P222+Q222</f>
        <v>93.9031240613878</v>
      </c>
      <c r="S222" s="0" t="n">
        <f aca="false">M$202/M222</f>
        <v>15.7815082854244</v>
      </c>
      <c r="T222" s="0" t="n">
        <f aca="false">N$202/N222</f>
        <v>8.047259745319</v>
      </c>
      <c r="U222" s="0" t="n">
        <f aca="false">O$202/O222</f>
        <v>13.6920968112414</v>
      </c>
      <c r="V222" s="0" t="n">
        <f aca="false">(N$202+O$202)/(N222+O222)</f>
        <v>8.77832328042267</v>
      </c>
    </row>
    <row r="223" customFormat="false" ht="12.8" hidden="false" customHeight="false" outlineLevel="0" collapsed="false">
      <c r="B223" s="0" t="n">
        <v>472740</v>
      </c>
      <c r="C223" s="0" t="n">
        <v>50350267257</v>
      </c>
      <c r="D223" s="0" t="n">
        <v>9981086246</v>
      </c>
      <c r="E223" s="0" t="n">
        <v>4316630021</v>
      </c>
      <c r="F223" s="0" t="n">
        <v>6885613733</v>
      </c>
      <c r="G223" s="0" t="n">
        <v>64903442382</v>
      </c>
      <c r="H223" s="0" t="n">
        <v>11826171875</v>
      </c>
      <c r="I223" s="0" t="n">
        <v>59548110961</v>
      </c>
      <c r="J223" s="0" t="n">
        <v>6468048095</v>
      </c>
      <c r="K223" s="0" t="n">
        <v>1492504</v>
      </c>
      <c r="L223" s="0" t="n">
        <v>22</v>
      </c>
      <c r="M223" s="0" t="n">
        <f aca="false">K223/1000000</f>
        <v>1.492504</v>
      </c>
      <c r="N223" s="0" t="n">
        <f aca="false">(G223+I223)/1000000000</f>
        <v>124.451553343</v>
      </c>
      <c r="O223" s="0" t="n">
        <f aca="false">(H223+J223)/1000000000</f>
        <v>18.29421997</v>
      </c>
      <c r="P223" s="0" t="n">
        <f aca="false">N223/$M223</f>
        <v>83.38440187966</v>
      </c>
      <c r="Q223" s="0" t="n">
        <f aca="false">O223/$M223</f>
        <v>12.2574009650895</v>
      </c>
      <c r="R223" s="0" t="n">
        <f aca="false">P223+Q223</f>
        <v>95.6418028447495</v>
      </c>
      <c r="S223" s="0" t="n">
        <f aca="false">M$202/M223</f>
        <v>16.4151037451156</v>
      </c>
      <c r="T223" s="0" t="n">
        <f aca="false">N$202/N223</f>
        <v>8.20544412586424</v>
      </c>
      <c r="U223" s="0" t="n">
        <f aca="false">O$202/O223</f>
        <v>14.1302694907959</v>
      </c>
      <c r="V223" s="0" t="n">
        <f aca="false">(N$202+O$202)/(N223+O223)</f>
        <v>8.96476649313481</v>
      </c>
    </row>
    <row r="224" customFormat="false" ht="12.8" hidden="false" customHeight="false" outlineLevel="0" collapsed="false">
      <c r="B224" s="0" t="n">
        <v>483406</v>
      </c>
      <c r="C224" s="0" t="n">
        <v>50356014843</v>
      </c>
      <c r="D224" s="0" t="n">
        <v>9981694005</v>
      </c>
      <c r="E224" s="0" t="n">
        <v>4316593630</v>
      </c>
      <c r="F224" s="0" t="n">
        <v>6887203144</v>
      </c>
      <c r="G224" s="0" t="n">
        <v>61549835205</v>
      </c>
      <c r="H224" s="0" t="n">
        <v>11914291381</v>
      </c>
      <c r="I224" s="0" t="n">
        <v>58232635498</v>
      </c>
      <c r="J224" s="0" t="n">
        <v>6121994018</v>
      </c>
      <c r="K224" s="0" t="n">
        <v>1417408</v>
      </c>
      <c r="L224" s="0" t="n">
        <v>23</v>
      </c>
      <c r="M224" s="0" t="n">
        <f aca="false">K224/1000000</f>
        <v>1.417408</v>
      </c>
      <c r="N224" s="0" t="n">
        <f aca="false">(G224+I224)/1000000000</f>
        <v>119.782470703</v>
      </c>
      <c r="O224" s="0" t="n">
        <f aca="false">(H224+J224)/1000000000</f>
        <v>18.036285399</v>
      </c>
      <c r="P224" s="0" t="n">
        <f aca="false">N224/$M224</f>
        <v>84.5081096642604</v>
      </c>
      <c r="Q224" s="0" t="n">
        <f aca="false">O224/$M224</f>
        <v>12.7248367435488</v>
      </c>
      <c r="R224" s="0" t="n">
        <f aca="false">P224+Q224</f>
        <v>97.2329464078092</v>
      </c>
      <c r="S224" s="0" t="n">
        <f aca="false">M$202/M224</f>
        <v>17.2847959091525</v>
      </c>
      <c r="T224" s="0" t="n">
        <f aca="false">N$202/N224</f>
        <v>8.52528973012262</v>
      </c>
      <c r="U224" s="0" t="n">
        <f aca="false">O$202/O224</f>
        <v>14.3323446364589</v>
      </c>
      <c r="V224" s="0" t="n">
        <f aca="false">(N$202+O$202)/(N224+O224)</f>
        <v>9.28525667932965</v>
      </c>
    </row>
    <row r="225" customFormat="false" ht="12.8" hidden="false" customHeight="false" outlineLevel="0" collapsed="false">
      <c r="B225" s="0" t="n">
        <v>888207</v>
      </c>
      <c r="C225" s="0" t="n">
        <v>50364700993</v>
      </c>
      <c r="D225" s="0" t="n">
        <v>9983268691</v>
      </c>
      <c r="E225" s="0" t="n">
        <v>4316881671</v>
      </c>
      <c r="F225" s="0" t="n">
        <v>6889652362</v>
      </c>
      <c r="G225" s="0" t="n">
        <v>59332015991</v>
      </c>
      <c r="H225" s="0" t="n">
        <v>11694686889</v>
      </c>
      <c r="I225" s="0" t="n">
        <v>58120407104</v>
      </c>
      <c r="J225" s="0" t="n">
        <v>6293975830</v>
      </c>
      <c r="K225" s="0" t="n">
        <v>1368848</v>
      </c>
      <c r="L225" s="0" t="n">
        <v>24</v>
      </c>
      <c r="M225" s="0" t="n">
        <f aca="false">K225/1000000</f>
        <v>1.368848</v>
      </c>
      <c r="N225" s="0" t="n">
        <f aca="false">(G225+I225)/1000000000</f>
        <v>117.452423095</v>
      </c>
      <c r="O225" s="0" t="n">
        <f aca="false">(H225+J225)/1000000000</f>
        <v>17.988662719</v>
      </c>
      <c r="P225" s="0" t="n">
        <f aca="false">N225/$M225</f>
        <v>85.8038460771393</v>
      </c>
      <c r="Q225" s="0" t="n">
        <f aca="false">O225/$M225</f>
        <v>13.1414610818732</v>
      </c>
      <c r="R225" s="0" t="n">
        <f aca="false">P225+Q225</f>
        <v>98.9453071590125</v>
      </c>
      <c r="S225" s="0" t="n">
        <f aca="false">M$202/M225</f>
        <v>17.8979755239442</v>
      </c>
      <c r="T225" s="0" t="n">
        <f aca="false">N$202/N225</f>
        <v>8.69441634683884</v>
      </c>
      <c r="U225" s="0" t="n">
        <f aca="false">O$202/O225</f>
        <v>14.3702876827506</v>
      </c>
      <c r="V225" s="0" t="n">
        <f aca="false">(N$202+O$202)/(N225+O225)</f>
        <v>9.4482594992658</v>
      </c>
    </row>
    <row r="226" customFormat="false" ht="12.8" hidden="false" customHeight="false" outlineLevel="0" collapsed="false">
      <c r="A226" s="0" t="s">
        <v>0</v>
      </c>
      <c r="B226" s="0" t="s">
        <v>1</v>
      </c>
      <c r="C226" s="0" t="s">
        <v>2</v>
      </c>
      <c r="D226" s="0" t="s">
        <v>76</v>
      </c>
      <c r="E226" s="0" t="s">
        <v>77</v>
      </c>
      <c r="F226" s="0" t="s">
        <v>4</v>
      </c>
      <c r="G226" s="0" t="s">
        <v>5</v>
      </c>
      <c r="H226" s="0" t="s">
        <v>70</v>
      </c>
      <c r="I226" s="0" t="s">
        <v>78</v>
      </c>
      <c r="J226" s="0" t="s">
        <v>79</v>
      </c>
      <c r="K226" s="0" t="s">
        <v>7</v>
      </c>
      <c r="L226" s="0" t="s">
        <v>8</v>
      </c>
      <c r="M226" s="0" t="s">
        <v>9</v>
      </c>
      <c r="N226" s="0" t="s">
        <v>80</v>
      </c>
      <c r="O226" s="0" t="s">
        <v>81</v>
      </c>
      <c r="P226" s="0" t="s">
        <v>82</v>
      </c>
      <c r="Q226" s="0" t="s">
        <v>83</v>
      </c>
      <c r="R226" s="0" t="s">
        <v>84</v>
      </c>
      <c r="S226" s="0" t="s">
        <v>16</v>
      </c>
      <c r="T226" s="0" t="s">
        <v>85</v>
      </c>
      <c r="U226" s="0" t="s">
        <v>86</v>
      </c>
      <c r="V226" s="0" t="s">
        <v>87</v>
      </c>
    </row>
    <row r="227" customFormat="false" ht="12.8" hidden="false" customHeight="false" outlineLevel="0" collapsed="false">
      <c r="A227" s="0" t="s">
        <v>55</v>
      </c>
      <c r="B227" s="0" t="n">
        <v>13990887</v>
      </c>
      <c r="C227" s="0" t="n">
        <v>28439408130</v>
      </c>
      <c r="D227" s="0" t="n">
        <v>4522107174</v>
      </c>
      <c r="E227" s="0" t="n">
        <v>4293791673</v>
      </c>
      <c r="F227" s="0" t="n">
        <v>1551085971</v>
      </c>
      <c r="G227" s="0" t="n">
        <v>192814117431</v>
      </c>
      <c r="H227" s="0" t="n">
        <v>62302337646</v>
      </c>
      <c r="I227" s="0" t="n">
        <v>165929458618</v>
      </c>
      <c r="J227" s="0" t="n">
        <v>28587295532</v>
      </c>
      <c r="K227" s="0" t="n">
        <v>6848881</v>
      </c>
      <c r="L227" s="0" t="n">
        <v>1</v>
      </c>
      <c r="M227" s="0" t="n">
        <f aca="false">K227/1000000</f>
        <v>6.848881</v>
      </c>
      <c r="N227" s="0" t="n">
        <f aca="false">(G227+I227)/1000000000</f>
        <v>358.743576049</v>
      </c>
      <c r="O227" s="0" t="n">
        <f aca="false">(H227+J227)/1000000000</f>
        <v>90.889633178</v>
      </c>
      <c r="P227" s="0" t="n">
        <f aca="false">N227/$M227</f>
        <v>52.3798816257722</v>
      </c>
      <c r="Q227" s="0" t="n">
        <f aca="false">O227/$M227</f>
        <v>13.2707274630702</v>
      </c>
      <c r="R227" s="0" t="n">
        <f aca="false">P227+Q227</f>
        <v>65.6506090888424</v>
      </c>
      <c r="S227" s="0" t="n">
        <f aca="false">M$227/M227</f>
        <v>1</v>
      </c>
      <c r="T227" s="0" t="n">
        <f aca="false">N$227/N227</f>
        <v>1</v>
      </c>
      <c r="U227" s="0" t="n">
        <f aca="false">O$227/O227</f>
        <v>1</v>
      </c>
      <c r="V227" s="0" t="n">
        <f aca="false">(N$227+O$227)/(N227+O227)</f>
        <v>1</v>
      </c>
    </row>
    <row r="228" customFormat="false" ht="12.8" hidden="false" customHeight="false" outlineLevel="0" collapsed="false">
      <c r="B228" s="0" t="n">
        <v>13990929</v>
      </c>
      <c r="C228" s="0" t="n">
        <v>28484363926</v>
      </c>
      <c r="D228" s="0" t="n">
        <v>4528735811</v>
      </c>
      <c r="E228" s="0" t="n">
        <v>4293822737</v>
      </c>
      <c r="F228" s="0" t="n">
        <v>1563917088</v>
      </c>
      <c r="G228" s="0" t="n">
        <v>119928359985</v>
      </c>
      <c r="H228" s="0" t="n">
        <v>34974822998</v>
      </c>
      <c r="I228" s="0" t="n">
        <v>84993637084</v>
      </c>
      <c r="J228" s="0" t="n">
        <v>14719116210</v>
      </c>
      <c r="K228" s="0" t="n">
        <v>3494998</v>
      </c>
      <c r="L228" s="0" t="n">
        <v>2</v>
      </c>
      <c r="M228" s="0" t="n">
        <f aca="false">K228/1000000</f>
        <v>3.494998</v>
      </c>
      <c r="N228" s="0" t="n">
        <f aca="false">(G228+I228)/1000000000</f>
        <v>204.921997069</v>
      </c>
      <c r="O228" s="0" t="n">
        <f aca="false">(H228+J228)/1000000000</f>
        <v>49.693939208</v>
      </c>
      <c r="P228" s="0" t="n">
        <f aca="false">N228/$M228</f>
        <v>58.6329368626248</v>
      </c>
      <c r="Q228" s="0" t="n">
        <f aca="false">O228/$M228</f>
        <v>14.2185887396788</v>
      </c>
      <c r="R228" s="0" t="n">
        <f aca="false">P228+Q228</f>
        <v>72.8515256023036</v>
      </c>
      <c r="S228" s="0" t="n">
        <f aca="false">M$227/M228</f>
        <v>1.95962372510657</v>
      </c>
      <c r="T228" s="0" t="n">
        <f aca="false">N$227/N228</f>
        <v>1.75063478386952</v>
      </c>
      <c r="U228" s="0" t="n">
        <f aca="false">O$227/O228</f>
        <v>1.82898829568673</v>
      </c>
      <c r="V228" s="0" t="n">
        <f aca="false">(N$227+O$227)/(N228+O228)</f>
        <v>1.76592720707724</v>
      </c>
    </row>
    <row r="229" customFormat="false" ht="12.8" hidden="false" customHeight="false" outlineLevel="0" collapsed="false">
      <c r="B229" s="0" t="n">
        <v>14507310</v>
      </c>
      <c r="C229" s="0" t="n">
        <v>28516330178</v>
      </c>
      <c r="D229" s="0" t="n">
        <v>4533112301</v>
      </c>
      <c r="E229" s="0" t="n">
        <v>4293719498</v>
      </c>
      <c r="F229" s="0" t="n">
        <v>1573094675</v>
      </c>
      <c r="G229" s="0" t="n">
        <v>85636276245</v>
      </c>
      <c r="H229" s="0" t="n">
        <v>27370773315</v>
      </c>
      <c r="I229" s="0" t="n">
        <v>58837097167</v>
      </c>
      <c r="J229" s="0" t="n">
        <v>9857833862</v>
      </c>
      <c r="K229" s="0" t="n">
        <v>2339194</v>
      </c>
      <c r="L229" s="0" t="n">
        <v>3</v>
      </c>
      <c r="M229" s="0" t="n">
        <f aca="false">K229/1000000</f>
        <v>2.339194</v>
      </c>
      <c r="N229" s="0" t="n">
        <f aca="false">(G229+I229)/1000000000</f>
        <v>144.473373412</v>
      </c>
      <c r="O229" s="0" t="n">
        <f aca="false">(H229+J229)/1000000000</f>
        <v>37.228607177</v>
      </c>
      <c r="P229" s="0" t="n">
        <f aca="false">N229/$M229</f>
        <v>61.762031456989</v>
      </c>
      <c r="Q229" s="0" t="n">
        <f aca="false">O229/$M229</f>
        <v>15.9151430693649</v>
      </c>
      <c r="R229" s="0" t="n">
        <f aca="false">P229+Q229</f>
        <v>77.677174526354</v>
      </c>
      <c r="S229" s="0" t="n">
        <f aca="false">M$227/M229</f>
        <v>2.92788071446832</v>
      </c>
      <c r="T229" s="0" t="n">
        <f aca="false">N$227/N229</f>
        <v>2.4831120612513</v>
      </c>
      <c r="U229" s="0" t="n">
        <f aca="false">O$227/O229</f>
        <v>2.44139225370086</v>
      </c>
      <c r="V229" s="0" t="n">
        <f aca="false">(N$227+O$227)/(N229+O229)</f>
        <v>2.47456416143336</v>
      </c>
    </row>
    <row r="230" customFormat="false" ht="12.8" hidden="false" customHeight="false" outlineLevel="0" collapsed="false">
      <c r="B230" s="0" t="n">
        <v>14789124</v>
      </c>
      <c r="C230" s="0" t="n">
        <v>28496454647</v>
      </c>
      <c r="D230" s="0" t="n">
        <v>4530308727</v>
      </c>
      <c r="E230" s="0" t="n">
        <v>4293770754</v>
      </c>
      <c r="F230" s="0" t="n">
        <v>1567392244</v>
      </c>
      <c r="G230" s="0" t="n">
        <v>71791946411</v>
      </c>
      <c r="H230" s="0" t="n">
        <v>23314712524</v>
      </c>
      <c r="I230" s="0" t="n">
        <v>45577255249</v>
      </c>
      <c r="J230" s="0" t="n">
        <v>7586669921</v>
      </c>
      <c r="K230" s="0" t="n">
        <v>1796692</v>
      </c>
      <c r="L230" s="0" t="n">
        <v>4</v>
      </c>
      <c r="M230" s="0" t="n">
        <f aca="false">K230/1000000</f>
        <v>1.796692</v>
      </c>
      <c r="N230" s="0" t="n">
        <f aca="false">(G230+I230)/1000000000</f>
        <v>117.36920166</v>
      </c>
      <c r="O230" s="0" t="n">
        <f aca="false">(H230+J230)/1000000000</f>
        <v>30.901382445</v>
      </c>
      <c r="P230" s="0" t="n">
        <f aca="false">N230/$M230</f>
        <v>65.3251651702128</v>
      </c>
      <c r="Q230" s="0" t="n">
        <f aca="false">O230/$M230</f>
        <v>17.1990427101584</v>
      </c>
      <c r="R230" s="0" t="n">
        <f aca="false">P230+Q230</f>
        <v>82.5242078803713</v>
      </c>
      <c r="S230" s="0" t="n">
        <f aca="false">M$227/M230</f>
        <v>3.81193938638342</v>
      </c>
      <c r="T230" s="0" t="n">
        <f aca="false">N$227/N230</f>
        <v>3.05653928777861</v>
      </c>
      <c r="U230" s="0" t="n">
        <f aca="false">O$227/O230</f>
        <v>2.94128048606791</v>
      </c>
      <c r="V230" s="0" t="n">
        <f aca="false">(N$227+O$227)/(N230+O230)</f>
        <v>3.03251795992512</v>
      </c>
    </row>
    <row r="231" customFormat="false" ht="12.8" hidden="false" customHeight="false" outlineLevel="0" collapsed="false">
      <c r="B231" s="0" t="n">
        <v>14951867</v>
      </c>
      <c r="C231" s="0" t="n">
        <v>28637356321</v>
      </c>
      <c r="D231" s="0" t="n">
        <v>4550346663</v>
      </c>
      <c r="E231" s="0" t="n">
        <v>4293703516</v>
      </c>
      <c r="F231" s="0" t="n">
        <v>1607675951</v>
      </c>
      <c r="G231" s="0" t="n">
        <v>64971343994</v>
      </c>
      <c r="H231" s="0" t="n">
        <v>21009475708</v>
      </c>
      <c r="I231" s="0" t="n">
        <v>37880325317</v>
      </c>
      <c r="J231" s="0" t="n">
        <v>6316680908</v>
      </c>
      <c r="K231" s="0" t="n">
        <v>1493775</v>
      </c>
      <c r="L231" s="0" t="n">
        <v>5</v>
      </c>
      <c r="M231" s="0" t="n">
        <f aca="false">K231/1000000</f>
        <v>1.493775</v>
      </c>
      <c r="N231" s="0" t="n">
        <f aca="false">(G231+I231)/1000000000</f>
        <v>102.851669311</v>
      </c>
      <c r="O231" s="0" t="n">
        <f aca="false">(H231+J231)/1000000000</f>
        <v>27.326156616</v>
      </c>
      <c r="P231" s="0" t="n">
        <f aca="false">N231/$M231</f>
        <v>68.8535216555371</v>
      </c>
      <c r="Q231" s="0" t="n">
        <f aca="false">O231/$M231</f>
        <v>18.293355167947</v>
      </c>
      <c r="R231" s="0" t="n">
        <f aca="false">P231+Q231</f>
        <v>87.1468768234841</v>
      </c>
      <c r="S231" s="0" t="n">
        <f aca="false">M$227/M231</f>
        <v>4.58494820170374</v>
      </c>
      <c r="T231" s="0" t="n">
        <f aca="false">N$227/N231</f>
        <v>3.48797037959823</v>
      </c>
      <c r="U231" s="0" t="n">
        <f aca="false">O$227/O231</f>
        <v>3.32610379334437</v>
      </c>
      <c r="V231" s="0" t="n">
        <f aca="false">(N$227+O$227)/(N231+O231)</f>
        <v>3.45399230648652</v>
      </c>
    </row>
    <row r="232" customFormat="false" ht="12.8" hidden="false" customHeight="false" outlineLevel="0" collapsed="false">
      <c r="B232" s="0" t="n">
        <v>15558727</v>
      </c>
      <c r="C232" s="0" t="n">
        <v>28594271333</v>
      </c>
      <c r="D232" s="0" t="n">
        <v>4544080749</v>
      </c>
      <c r="E232" s="0" t="n">
        <v>4293701445</v>
      </c>
      <c r="F232" s="0" t="n">
        <v>1595366848</v>
      </c>
      <c r="G232" s="0" t="n">
        <v>60303894042</v>
      </c>
      <c r="H232" s="0" t="n">
        <v>19179733276</v>
      </c>
      <c r="I232" s="0" t="n">
        <v>32036605834</v>
      </c>
      <c r="J232" s="0" t="n">
        <v>5337234497</v>
      </c>
      <c r="K232" s="0" t="n">
        <v>1262012</v>
      </c>
      <c r="L232" s="0" t="n">
        <v>6</v>
      </c>
      <c r="M232" s="0" t="n">
        <f aca="false">K232/1000000</f>
        <v>1.262012</v>
      </c>
      <c r="N232" s="0" t="n">
        <f aca="false">(G232+I232)/1000000000</f>
        <v>92.340499876</v>
      </c>
      <c r="O232" s="0" t="n">
        <f aca="false">(H232+J232)/1000000000</f>
        <v>24.516967773</v>
      </c>
      <c r="P232" s="0" t="n">
        <f aca="false">N232/$M232</f>
        <v>73.1692724601668</v>
      </c>
      <c r="Q232" s="0" t="n">
        <f aca="false">O232/$M232</f>
        <v>19.4268895802893</v>
      </c>
      <c r="R232" s="0" t="n">
        <f aca="false">P232+Q232</f>
        <v>92.596162040456</v>
      </c>
      <c r="S232" s="0" t="n">
        <f aca="false">M$227/M232</f>
        <v>5.42695394338564</v>
      </c>
      <c r="T232" s="0" t="n">
        <f aca="false">N$227/N232</f>
        <v>3.88500794917442</v>
      </c>
      <c r="U232" s="0" t="n">
        <f aca="false">O$227/O232</f>
        <v>3.70721347026017</v>
      </c>
      <c r="V232" s="0" t="n">
        <f aca="false">(N$227+O$227)/(N232+O232)</f>
        <v>3.8477062550897</v>
      </c>
    </row>
    <row r="233" customFormat="false" ht="12.8" hidden="false" customHeight="false" outlineLevel="0" collapsed="false">
      <c r="B233" s="0" t="n">
        <v>14977376</v>
      </c>
      <c r="C233" s="0" t="n">
        <v>28704211558</v>
      </c>
      <c r="D233" s="0" t="n">
        <v>4560173853</v>
      </c>
      <c r="E233" s="0" t="n">
        <v>4293682035</v>
      </c>
      <c r="F233" s="0" t="n">
        <v>1626783727</v>
      </c>
      <c r="G233" s="0" t="n">
        <v>52991943359</v>
      </c>
      <c r="H233" s="0" t="n">
        <v>16866790771</v>
      </c>
      <c r="I233" s="0" t="n">
        <v>32259643554</v>
      </c>
      <c r="J233" s="0" t="n">
        <v>6278945922</v>
      </c>
      <c r="K233" s="0" t="n">
        <v>1112299</v>
      </c>
      <c r="L233" s="0" t="n">
        <v>7</v>
      </c>
      <c r="M233" s="0" t="n">
        <f aca="false">K233/1000000</f>
        <v>1.112299</v>
      </c>
      <c r="N233" s="0" t="n">
        <f aca="false">(G233+I233)/1000000000</f>
        <v>85.251586913</v>
      </c>
      <c r="O233" s="0" t="n">
        <f aca="false">(H233+J233)/1000000000</f>
        <v>23.145736693</v>
      </c>
      <c r="P233" s="0" t="n">
        <f aca="false">N233/$M233</f>
        <v>76.6444876000068</v>
      </c>
      <c r="Q233" s="0" t="n">
        <f aca="false">O233/$M233</f>
        <v>20.8089162113784</v>
      </c>
      <c r="R233" s="0" t="n">
        <f aca="false">P233+Q233</f>
        <v>97.4534038113853</v>
      </c>
      <c r="S233" s="0" t="n">
        <f aca="false">M$227/M233</f>
        <v>6.15741001295515</v>
      </c>
      <c r="T233" s="0" t="n">
        <f aca="false">N$227/N233</f>
        <v>4.20805745721896</v>
      </c>
      <c r="U233" s="0" t="n">
        <f aca="false">O$227/O233</f>
        <v>3.92684123143455</v>
      </c>
      <c r="V233" s="0" t="n">
        <f aca="false">(N$227+O$227)/(N233+O233)</f>
        <v>4.14801024849392</v>
      </c>
    </row>
    <row r="234" customFormat="false" ht="12.8" hidden="false" customHeight="false" outlineLevel="0" collapsed="false">
      <c r="B234" s="0" t="n">
        <v>15062834</v>
      </c>
      <c r="C234" s="0" t="n">
        <v>28701552528</v>
      </c>
      <c r="D234" s="0" t="n">
        <v>4559392667</v>
      </c>
      <c r="E234" s="0" t="n">
        <v>4293685284</v>
      </c>
      <c r="F234" s="0" t="n">
        <v>1626022581</v>
      </c>
      <c r="G234" s="0" t="n">
        <v>45979705810</v>
      </c>
      <c r="H234" s="0" t="n">
        <v>14568099975</v>
      </c>
      <c r="I234" s="0" t="n">
        <v>31792236328</v>
      </c>
      <c r="J234" s="0" t="n">
        <v>5905868530</v>
      </c>
      <c r="K234" s="0" t="n">
        <v>969172</v>
      </c>
      <c r="L234" s="0" t="n">
        <v>8</v>
      </c>
      <c r="M234" s="0" t="n">
        <f aca="false">K234/1000000</f>
        <v>0.969172</v>
      </c>
      <c r="N234" s="0" t="n">
        <f aca="false">(G234+I234)/1000000000</f>
        <v>77.771942138</v>
      </c>
      <c r="O234" s="0" t="n">
        <f aca="false">(H234+J234)/1000000000</f>
        <v>20.473968505</v>
      </c>
      <c r="P234" s="0" t="n">
        <f aca="false">N234/$M234</f>
        <v>80.245758377254</v>
      </c>
      <c r="Q234" s="0" t="n">
        <f aca="false">O234/$M234</f>
        <v>21.1252166849641</v>
      </c>
      <c r="R234" s="0" t="n">
        <f aca="false">P234+Q234</f>
        <v>101.370975062218</v>
      </c>
      <c r="S234" s="0" t="n">
        <f aca="false">M$227/M234</f>
        <v>7.06673428452328</v>
      </c>
      <c r="T234" s="0" t="n">
        <f aca="false">N$227/N234</f>
        <v>4.61276350039502</v>
      </c>
      <c r="U234" s="0" t="n">
        <f aca="false">O$227/O234</f>
        <v>4.43927776658461</v>
      </c>
      <c r="V234" s="0" t="n">
        <f aca="false">(N$227+O$227)/(N234+O234)</f>
        <v>4.57660991978434</v>
      </c>
    </row>
    <row r="235" customFormat="false" ht="12.8" hidden="false" customHeight="false" outlineLevel="0" collapsed="false">
      <c r="B235" s="0" t="n">
        <v>15148870</v>
      </c>
      <c r="C235" s="0" t="n">
        <v>28745526819</v>
      </c>
      <c r="D235" s="0" t="n">
        <v>4565680662</v>
      </c>
      <c r="E235" s="0" t="n">
        <v>4293689732</v>
      </c>
      <c r="F235" s="0" t="n">
        <v>1638584826</v>
      </c>
      <c r="G235" s="0" t="n">
        <v>41422348022</v>
      </c>
      <c r="H235" s="0" t="n">
        <v>13139938354</v>
      </c>
      <c r="I235" s="0" t="n">
        <v>31679748535</v>
      </c>
      <c r="J235" s="0" t="n">
        <v>5911071777</v>
      </c>
      <c r="K235" s="0" t="n">
        <v>868847</v>
      </c>
      <c r="L235" s="0" t="n">
        <v>9</v>
      </c>
      <c r="M235" s="0" t="n">
        <f aca="false">K235/1000000</f>
        <v>0.868847</v>
      </c>
      <c r="N235" s="0" t="n">
        <f aca="false">(G235+I235)/1000000000</f>
        <v>73.102096557</v>
      </c>
      <c r="O235" s="0" t="n">
        <f aca="false">(H235+J235)/1000000000</f>
        <v>19.051010131</v>
      </c>
      <c r="P235" s="0" t="n">
        <f aca="false">N235/$M235</f>
        <v>84.1369039163397</v>
      </c>
      <c r="Q235" s="0" t="n">
        <f aca="false">O235/$M235</f>
        <v>21.9267720680396</v>
      </c>
      <c r="R235" s="0" t="n">
        <f aca="false">P235+Q235</f>
        <v>106.063675984379</v>
      </c>
      <c r="S235" s="0" t="n">
        <f aca="false">M$227/M235</f>
        <v>7.88272388579347</v>
      </c>
      <c r="T235" s="0" t="n">
        <f aca="false">N$227/N235</f>
        <v>4.90743211132497</v>
      </c>
      <c r="U235" s="0" t="n">
        <f aca="false">O$227/O235</f>
        <v>4.77085637732686</v>
      </c>
      <c r="V235" s="0" t="n">
        <f aca="false">(N$227+O$227)/(N235+O235)</f>
        <v>4.87919751581799</v>
      </c>
    </row>
    <row r="236" customFormat="false" ht="12.8" hidden="false" customHeight="false" outlineLevel="0" collapsed="false">
      <c r="B236" s="0" t="n">
        <v>15045268</v>
      </c>
      <c r="C236" s="0" t="n">
        <v>28774670075</v>
      </c>
      <c r="D236" s="0" t="n">
        <v>4569848139</v>
      </c>
      <c r="E236" s="0" t="n">
        <v>4293691277</v>
      </c>
      <c r="F236" s="0" t="n">
        <v>1646910147</v>
      </c>
      <c r="G236" s="0" t="n">
        <v>37787414550</v>
      </c>
      <c r="H236" s="0" t="n">
        <v>12042877197</v>
      </c>
      <c r="I236" s="0" t="n">
        <v>31669097900</v>
      </c>
      <c r="J236" s="0" t="n">
        <v>5781814575</v>
      </c>
      <c r="K236" s="0" t="n">
        <v>791166</v>
      </c>
      <c r="L236" s="0" t="n">
        <v>10</v>
      </c>
      <c r="M236" s="0" t="n">
        <f aca="false">K236/1000000</f>
        <v>0.791166</v>
      </c>
      <c r="N236" s="0" t="n">
        <f aca="false">(G236+I236)/1000000000</f>
        <v>69.45651245</v>
      </c>
      <c r="O236" s="0" t="n">
        <f aca="false">(H236+J236)/1000000000</f>
        <v>17.824691772</v>
      </c>
      <c r="P236" s="0" t="n">
        <f aca="false">N236/$M236</f>
        <v>87.7900623257319</v>
      </c>
      <c r="Q236" s="0" t="n">
        <f aca="false">O236/$M236</f>
        <v>22.529648356982</v>
      </c>
      <c r="R236" s="0" t="n">
        <f aca="false">P236+Q236</f>
        <v>110.319710682714</v>
      </c>
      <c r="S236" s="0" t="n">
        <f aca="false">M$227/M236</f>
        <v>8.65669278002341</v>
      </c>
      <c r="T236" s="0" t="n">
        <f aca="false">N$227/N236</f>
        <v>5.16500992339992</v>
      </c>
      <c r="U236" s="0" t="n">
        <f aca="false">O$227/O236</f>
        <v>5.09908582659333</v>
      </c>
      <c r="V236" s="0" t="n">
        <f aca="false">(N$227+O$227)/(N236+O236)</f>
        <v>5.15154681050638</v>
      </c>
    </row>
    <row r="237" customFormat="false" ht="12.8" hidden="false" customHeight="false" outlineLevel="0" collapsed="false">
      <c r="B237" s="0" t="n">
        <v>15781035</v>
      </c>
      <c r="C237" s="0" t="n">
        <v>28826792331</v>
      </c>
      <c r="D237" s="0" t="n">
        <v>4577282892</v>
      </c>
      <c r="E237" s="0" t="n">
        <v>4293694395</v>
      </c>
      <c r="F237" s="0" t="n">
        <v>1661800847</v>
      </c>
      <c r="G237" s="0" t="n">
        <v>33489486694</v>
      </c>
      <c r="H237" s="0" t="n">
        <v>10807815551</v>
      </c>
      <c r="I237" s="0" t="n">
        <v>30180404663</v>
      </c>
      <c r="J237" s="0" t="n">
        <v>5475921630</v>
      </c>
      <c r="K237" s="0" t="n">
        <v>703574</v>
      </c>
      <c r="L237" s="0" t="n">
        <v>11</v>
      </c>
      <c r="M237" s="0" t="n">
        <f aca="false">K237/1000000</f>
        <v>0.703574</v>
      </c>
      <c r="N237" s="0" t="n">
        <f aca="false">(G237+I237)/1000000000</f>
        <v>63.669891357</v>
      </c>
      <c r="O237" s="0" t="n">
        <f aca="false">(H237+J237)/1000000000</f>
        <v>16.283737181</v>
      </c>
      <c r="P237" s="0" t="n">
        <f aca="false">N237/$M237</f>
        <v>90.4949463126835</v>
      </c>
      <c r="Q237" s="0" t="n">
        <f aca="false">O237/$M237</f>
        <v>23.1443134354027</v>
      </c>
      <c r="R237" s="0" t="n">
        <f aca="false">P237+Q237</f>
        <v>113.639259748086</v>
      </c>
      <c r="S237" s="0" t="n">
        <f aca="false">M$227/M237</f>
        <v>9.73441457472846</v>
      </c>
      <c r="T237" s="0" t="n">
        <f aca="false">N$227/N237</f>
        <v>5.63443047259981</v>
      </c>
      <c r="U237" s="0" t="n">
        <f aca="false">O$227/O237</f>
        <v>5.5816200033031</v>
      </c>
      <c r="V237" s="0" t="n">
        <f aca="false">(N$227+O$227)/(N237+O237)</f>
        <v>5.62367484063966</v>
      </c>
    </row>
    <row r="238" customFormat="false" ht="12.8" hidden="false" customHeight="false" outlineLevel="0" collapsed="false">
      <c r="B238" s="0" t="n">
        <v>15273882</v>
      </c>
      <c r="C238" s="0" t="n">
        <v>28869875532</v>
      </c>
      <c r="D238" s="0" t="n">
        <v>4583451920</v>
      </c>
      <c r="E238" s="0" t="n">
        <v>4293697696</v>
      </c>
      <c r="F238" s="0" t="n">
        <v>1674109431</v>
      </c>
      <c r="G238" s="0" t="n">
        <v>32010925292</v>
      </c>
      <c r="H238" s="0" t="n">
        <v>10192871093</v>
      </c>
      <c r="I238" s="0" t="n">
        <v>31634429931</v>
      </c>
      <c r="J238" s="0" t="n">
        <v>5655059814</v>
      </c>
      <c r="K238" s="0" t="n">
        <v>673543</v>
      </c>
      <c r="L238" s="0" t="n">
        <v>12</v>
      </c>
      <c r="M238" s="0" t="n">
        <f aca="false">K238/1000000</f>
        <v>0.673543</v>
      </c>
      <c r="N238" s="0" t="n">
        <f aca="false">(G238+I238)/1000000000</f>
        <v>63.645355223</v>
      </c>
      <c r="O238" s="0" t="n">
        <f aca="false">(H238+J238)/1000000000</f>
        <v>15.847930907</v>
      </c>
      <c r="P238" s="0" t="n">
        <f aca="false">N238/$M238</f>
        <v>94.4933808576439</v>
      </c>
      <c r="Q238" s="0" t="n">
        <f aca="false">O238/$M238</f>
        <v>23.5292043819029</v>
      </c>
      <c r="R238" s="0" t="n">
        <f aca="false">P238+Q238</f>
        <v>118.022585239547</v>
      </c>
      <c r="S238" s="0" t="n">
        <f aca="false">M$227/M238</f>
        <v>10.1684391345467</v>
      </c>
      <c r="T238" s="0" t="n">
        <f aca="false">N$227/N238</f>
        <v>5.63660262075744</v>
      </c>
      <c r="U238" s="0" t="n">
        <f aca="false">O$227/O238</f>
        <v>5.73511038831285</v>
      </c>
      <c r="V238" s="0" t="n">
        <f aca="false">(N$227+O$227)/(N238+O238)</f>
        <v>5.6562413144135</v>
      </c>
    </row>
    <row r="239" customFormat="false" ht="12.8" hidden="false" customHeight="false" outlineLevel="0" collapsed="false">
      <c r="B239" s="0" t="n">
        <v>15836697</v>
      </c>
      <c r="C239" s="0" t="n">
        <v>29276714451</v>
      </c>
      <c r="D239" s="0" t="n">
        <v>4641894642</v>
      </c>
      <c r="E239" s="0" t="n">
        <v>4293766355</v>
      </c>
      <c r="F239" s="0" t="n">
        <v>1790320628</v>
      </c>
      <c r="G239" s="0" t="n">
        <v>40043731689</v>
      </c>
      <c r="H239" s="0" t="n">
        <v>12857254028</v>
      </c>
      <c r="I239" s="0" t="n">
        <v>38464233398</v>
      </c>
      <c r="J239" s="0" t="n">
        <v>6735183715</v>
      </c>
      <c r="K239" s="0" t="n">
        <v>948953</v>
      </c>
      <c r="L239" s="0" t="n">
        <v>13</v>
      </c>
      <c r="M239" s="0" t="n">
        <f aca="false">K239/1000000</f>
        <v>0.948953</v>
      </c>
      <c r="N239" s="0" t="n">
        <f aca="false">(G239+I239)/1000000000</f>
        <v>78.507965087</v>
      </c>
      <c r="O239" s="0" t="n">
        <f aca="false">(H239+J239)/1000000000</f>
        <v>19.592437743</v>
      </c>
      <c r="P239" s="0" t="n">
        <f aca="false">N239/$M239</f>
        <v>82.731141676142</v>
      </c>
      <c r="Q239" s="0" t="n">
        <f aca="false">O239/$M239</f>
        <v>20.6463731533595</v>
      </c>
      <c r="R239" s="0" t="n">
        <f aca="false">P239+Q239</f>
        <v>103.377514829502</v>
      </c>
      <c r="S239" s="0" t="n">
        <f aca="false">M$227/M239</f>
        <v>7.21730264828711</v>
      </c>
      <c r="T239" s="0" t="n">
        <f aca="false">N$227/N239</f>
        <v>4.56951820941292</v>
      </c>
      <c r="U239" s="0" t="n">
        <f aca="false">O$227/O239</f>
        <v>4.63901605151064</v>
      </c>
      <c r="V239" s="0" t="n">
        <f aca="false">(N$227+O$227)/(N239+O239)</f>
        <v>4.5833981946657</v>
      </c>
    </row>
    <row r="240" customFormat="false" ht="12.8" hidden="false" customHeight="false" outlineLevel="0" collapsed="false">
      <c r="B240" s="0" t="n">
        <v>16206373</v>
      </c>
      <c r="C240" s="0" t="n">
        <v>29294066967</v>
      </c>
      <c r="D240" s="0" t="n">
        <v>4644648770</v>
      </c>
      <c r="E240" s="0" t="n">
        <v>4294130656</v>
      </c>
      <c r="F240" s="0" t="n">
        <v>1795169645</v>
      </c>
      <c r="G240" s="0" t="n">
        <v>41919586181</v>
      </c>
      <c r="H240" s="0" t="n">
        <v>13313568115</v>
      </c>
      <c r="I240" s="0" t="n">
        <v>37165679931</v>
      </c>
      <c r="J240" s="0" t="n">
        <v>6627227783</v>
      </c>
      <c r="K240" s="0" t="n">
        <v>954623</v>
      </c>
      <c r="L240" s="0" t="n">
        <v>14</v>
      </c>
      <c r="M240" s="0" t="n">
        <f aca="false">K240/1000000</f>
        <v>0.954623</v>
      </c>
      <c r="N240" s="0" t="n">
        <f aca="false">(G240+I240)/1000000000</f>
        <v>79.085266112</v>
      </c>
      <c r="O240" s="0" t="n">
        <f aca="false">(H240+J240)/1000000000</f>
        <v>19.940795898</v>
      </c>
      <c r="P240" s="0" t="n">
        <f aca="false">N240/$M240</f>
        <v>82.8445010354873</v>
      </c>
      <c r="Q240" s="0" t="n">
        <f aca="false">O240/$M240</f>
        <v>20.8886606524251</v>
      </c>
      <c r="R240" s="0" t="n">
        <f aca="false">P240+Q240</f>
        <v>103.733161687912</v>
      </c>
      <c r="S240" s="0" t="n">
        <f aca="false">M$227/M240</f>
        <v>7.1744353530137</v>
      </c>
      <c r="T240" s="0" t="n">
        <f aca="false">N$227/N240</f>
        <v>4.53616196398644</v>
      </c>
      <c r="U240" s="0" t="n">
        <f aca="false">O$227/O240</f>
        <v>4.55797419736471</v>
      </c>
      <c r="V240" s="0" t="n">
        <f aca="false">(N$227+O$227)/(N240+O240)</f>
        <v>4.54055427531385</v>
      </c>
    </row>
    <row r="241" customFormat="false" ht="12.8" hidden="false" customHeight="false" outlineLevel="0" collapsed="false">
      <c r="B241" s="0" t="n">
        <v>16503218</v>
      </c>
      <c r="C241" s="0" t="n">
        <v>29271120191</v>
      </c>
      <c r="D241" s="0" t="n">
        <v>4641054892</v>
      </c>
      <c r="E241" s="0" t="n">
        <v>4293753038</v>
      </c>
      <c r="F241" s="0" t="n">
        <v>1788748118</v>
      </c>
      <c r="G241" s="0" t="n">
        <v>40886520385</v>
      </c>
      <c r="H241" s="0" t="n">
        <v>13151199340</v>
      </c>
      <c r="I241" s="0" t="n">
        <v>34602737426</v>
      </c>
      <c r="J241" s="0" t="n">
        <v>6110427856</v>
      </c>
      <c r="K241" s="0" t="n">
        <v>880973</v>
      </c>
      <c r="L241" s="0" t="n">
        <v>15</v>
      </c>
      <c r="M241" s="0" t="n">
        <f aca="false">K241/1000000</f>
        <v>0.880973</v>
      </c>
      <c r="N241" s="0" t="n">
        <f aca="false">(G241+I241)/1000000000</f>
        <v>75.489257811</v>
      </c>
      <c r="O241" s="0" t="n">
        <f aca="false">(H241+J241)/1000000000</f>
        <v>19.261627196</v>
      </c>
      <c r="P241" s="0" t="n">
        <f aca="false">N241/$M241</f>
        <v>85.6885032923824</v>
      </c>
      <c r="Q241" s="0" t="n">
        <f aca="false">O241/$M241</f>
        <v>21.8640380533796</v>
      </c>
      <c r="R241" s="0" t="n">
        <f aca="false">P241+Q241</f>
        <v>107.552541345762</v>
      </c>
      <c r="S241" s="0" t="n">
        <f aca="false">M$227/M241</f>
        <v>7.77422350060672</v>
      </c>
      <c r="T241" s="0" t="n">
        <f aca="false">N$227/N241</f>
        <v>4.75224669643957</v>
      </c>
      <c r="U241" s="0" t="n">
        <f aca="false">O$227/O241</f>
        <v>4.71868924951859</v>
      </c>
      <c r="V241" s="0" t="n">
        <f aca="false">(N$227+O$227)/(N241+O241)</f>
        <v>4.74542490229809</v>
      </c>
    </row>
    <row r="242" customFormat="false" ht="12.8" hidden="false" customHeight="false" outlineLevel="0" collapsed="false">
      <c r="B242" s="0" t="n">
        <v>17546563</v>
      </c>
      <c r="C242" s="0" t="n">
        <v>29117558226</v>
      </c>
      <c r="D242" s="0" t="n">
        <v>4619087819</v>
      </c>
      <c r="E242" s="0" t="n">
        <v>4293716393</v>
      </c>
      <c r="F242" s="0" t="n">
        <v>1744865698</v>
      </c>
      <c r="G242" s="0" t="n">
        <v>39915451049</v>
      </c>
      <c r="H242" s="0" t="n">
        <v>12857696533</v>
      </c>
      <c r="I242" s="0" t="n">
        <v>32023696899</v>
      </c>
      <c r="J242" s="0" t="n">
        <v>5783004760</v>
      </c>
      <c r="K242" s="0" t="n">
        <v>826645</v>
      </c>
      <c r="L242" s="0" t="n">
        <v>16</v>
      </c>
      <c r="M242" s="0" t="n">
        <f aca="false">K242/1000000</f>
        <v>0.826645</v>
      </c>
      <c r="N242" s="0" t="n">
        <f aca="false">(G242+I242)/1000000000</f>
        <v>71.939147948</v>
      </c>
      <c r="O242" s="0" t="n">
        <f aca="false">(H242+J242)/1000000000</f>
        <v>18.640701293</v>
      </c>
      <c r="P242" s="0" t="n">
        <f aca="false">N242/$M242</f>
        <v>87.0254437491305</v>
      </c>
      <c r="Q242" s="0" t="n">
        <f aca="false">O242/$M242</f>
        <v>22.549826458758</v>
      </c>
      <c r="R242" s="0" t="n">
        <f aca="false">P242+Q242</f>
        <v>109.575270207889</v>
      </c>
      <c r="S242" s="0" t="n">
        <f aca="false">M$227/M242</f>
        <v>8.28515384475803</v>
      </c>
      <c r="T242" s="0" t="n">
        <f aca="false">N$227/N242</f>
        <v>4.98676431792481</v>
      </c>
      <c r="U242" s="0" t="n">
        <f aca="false">O$227/O242</f>
        <v>4.87586983715742</v>
      </c>
      <c r="V242" s="0" t="n">
        <f aca="false">(N$227+O$227)/(N242+O242)</f>
        <v>4.96394300713274</v>
      </c>
    </row>
    <row r="243" customFormat="false" ht="12.8" hidden="false" customHeight="false" outlineLevel="0" collapsed="false">
      <c r="B243" s="0" t="n">
        <v>17527489</v>
      </c>
      <c r="C243" s="0" t="n">
        <v>29255460453</v>
      </c>
      <c r="D243" s="0" t="n">
        <v>4638852067</v>
      </c>
      <c r="E243" s="0" t="n">
        <v>4293720303</v>
      </c>
      <c r="F243" s="0" t="n">
        <v>1784265701</v>
      </c>
      <c r="G243" s="0" t="n">
        <v>40909194946</v>
      </c>
      <c r="H243" s="0" t="n">
        <v>13310379028</v>
      </c>
      <c r="I243" s="0" t="n">
        <v>31768341064</v>
      </c>
      <c r="J243" s="0" t="n">
        <v>5689346313</v>
      </c>
      <c r="K243" s="0" t="n">
        <v>814689</v>
      </c>
      <c r="L243" s="0" t="n">
        <v>17</v>
      </c>
      <c r="M243" s="0" t="n">
        <f aca="false">K243/1000000</f>
        <v>0.814689</v>
      </c>
      <c r="N243" s="0" t="n">
        <f aca="false">(G243+I243)/1000000000</f>
        <v>72.67753601</v>
      </c>
      <c r="O243" s="0" t="n">
        <f aca="false">(H243+J243)/1000000000</f>
        <v>18.999725341</v>
      </c>
      <c r="P243" s="0" t="n">
        <f aca="false">N243/$M243</f>
        <v>89.2089325006229</v>
      </c>
      <c r="Q243" s="0" t="n">
        <f aca="false">O243/$M243</f>
        <v>23.3214457799234</v>
      </c>
      <c r="R243" s="0" t="n">
        <f aca="false">P243+Q243</f>
        <v>112.530378280546</v>
      </c>
      <c r="S243" s="0" t="n">
        <f aca="false">M$227/M243</f>
        <v>8.40674294117142</v>
      </c>
      <c r="T243" s="0" t="n">
        <f aca="false">N$227/N243</f>
        <v>4.93609986997411</v>
      </c>
      <c r="U243" s="0" t="n">
        <f aca="false">O$227/O243</f>
        <v>4.78373405650591</v>
      </c>
      <c r="V243" s="0" t="n">
        <f aca="false">(N$227+O$227)/(N243+O243)</f>
        <v>4.90452269844223</v>
      </c>
    </row>
    <row r="244" customFormat="false" ht="12.8" hidden="false" customHeight="false" outlineLevel="0" collapsed="false">
      <c r="B244" s="0" t="n">
        <v>18049284</v>
      </c>
      <c r="C244" s="0" t="n">
        <v>29326419738</v>
      </c>
      <c r="D244" s="0" t="n">
        <v>4649033367</v>
      </c>
      <c r="E244" s="0" t="n">
        <v>4293775864</v>
      </c>
      <c r="F244" s="0" t="n">
        <v>1804516400</v>
      </c>
      <c r="G244" s="0" t="n">
        <v>42032791137</v>
      </c>
      <c r="H244" s="0" t="n">
        <v>13496887207</v>
      </c>
      <c r="I244" s="0" t="n">
        <v>30470413208</v>
      </c>
      <c r="J244" s="0" t="n">
        <v>5520889282</v>
      </c>
      <c r="K244" s="0" t="n">
        <v>807082</v>
      </c>
      <c r="L244" s="0" t="n">
        <v>18</v>
      </c>
      <c r="M244" s="0" t="n">
        <f aca="false">K244/1000000</f>
        <v>0.807082</v>
      </c>
      <c r="N244" s="0" t="n">
        <f aca="false">(G244+I244)/1000000000</f>
        <v>72.503204345</v>
      </c>
      <c r="O244" s="0" t="n">
        <f aca="false">(H244+J244)/1000000000</f>
        <v>19.017776489</v>
      </c>
      <c r="P244" s="0" t="n">
        <f aca="false">N244/$M244</f>
        <v>89.8337521404269</v>
      </c>
      <c r="Q244" s="0" t="n">
        <f aca="false">O244/$M244</f>
        <v>23.5636236330385</v>
      </c>
      <c r="R244" s="0" t="n">
        <f aca="false">P244+Q244</f>
        <v>113.397375773465</v>
      </c>
      <c r="S244" s="0" t="n">
        <f aca="false">M$227/M244</f>
        <v>8.4859791198416</v>
      </c>
      <c r="T244" s="0" t="n">
        <f aca="false">N$227/N244</f>
        <v>4.94796856621606</v>
      </c>
      <c r="U244" s="0" t="n">
        <f aca="false">O$227/O244</f>
        <v>4.77919346830957</v>
      </c>
      <c r="V244" s="0" t="n">
        <f aca="false">(N$227+O$227)/(N244+O244)</f>
        <v>4.91289762336071</v>
      </c>
    </row>
    <row r="245" customFormat="false" ht="12.8" hidden="false" customHeight="false" outlineLevel="0" collapsed="false">
      <c r="B245" s="0" t="n">
        <v>18001402</v>
      </c>
      <c r="C245" s="0" t="n">
        <v>29331513789</v>
      </c>
      <c r="D245" s="0" t="n">
        <v>4649736888</v>
      </c>
      <c r="E245" s="0" t="n">
        <v>4293731649</v>
      </c>
      <c r="F245" s="0" t="n">
        <v>1805992401</v>
      </c>
      <c r="G245" s="0" t="n">
        <v>39097534179</v>
      </c>
      <c r="H245" s="0" t="n">
        <v>12539535522</v>
      </c>
      <c r="I245" s="0" t="n">
        <v>30553039550</v>
      </c>
      <c r="J245" s="0" t="n">
        <v>5663742065</v>
      </c>
      <c r="K245" s="0" t="n">
        <v>750521</v>
      </c>
      <c r="L245" s="0" t="n">
        <v>19</v>
      </c>
      <c r="M245" s="0" t="n">
        <f aca="false">K245/1000000</f>
        <v>0.750521</v>
      </c>
      <c r="N245" s="0" t="n">
        <f aca="false">(G245+I245)/1000000000</f>
        <v>69.650573729</v>
      </c>
      <c r="O245" s="0" t="n">
        <f aca="false">(H245+J245)/1000000000</f>
        <v>18.203277587</v>
      </c>
      <c r="P245" s="0" t="n">
        <f aca="false">N245/$M245</f>
        <v>92.8029645126519</v>
      </c>
      <c r="Q245" s="0" t="n">
        <f aca="false">O245/$M245</f>
        <v>24.2541882065925</v>
      </c>
      <c r="R245" s="0" t="n">
        <f aca="false">P245+Q245</f>
        <v>117.057152719244</v>
      </c>
      <c r="S245" s="0" t="n">
        <f aca="false">M$227/M245</f>
        <v>9.12550215117232</v>
      </c>
      <c r="T245" s="0" t="n">
        <f aca="false">N$227/N245</f>
        <v>5.1506191096834</v>
      </c>
      <c r="U245" s="0" t="n">
        <f aca="false">O$227/O245</f>
        <v>4.99303670691203</v>
      </c>
      <c r="V245" s="0" t="n">
        <f aca="false">(N$227+O$227)/(N245+O245)</f>
        <v>5.11796810830435</v>
      </c>
    </row>
    <row r="246" customFormat="false" ht="12.8" hidden="false" customHeight="false" outlineLevel="0" collapsed="false">
      <c r="B246" s="0" t="n">
        <v>18213260</v>
      </c>
      <c r="C246" s="0" t="n">
        <v>29268505668</v>
      </c>
      <c r="D246" s="0" t="n">
        <v>4640726252</v>
      </c>
      <c r="E246" s="0" t="n">
        <v>4293730250</v>
      </c>
      <c r="F246" s="0" t="n">
        <v>1787989798</v>
      </c>
      <c r="G246" s="0" t="n">
        <v>37454818725</v>
      </c>
      <c r="H246" s="0" t="n">
        <v>12110061645</v>
      </c>
      <c r="I246" s="0" t="n">
        <v>30461959838</v>
      </c>
      <c r="J246" s="0" t="n">
        <v>5503234863</v>
      </c>
      <c r="K246" s="0" t="n">
        <v>716828</v>
      </c>
      <c r="L246" s="0" t="n">
        <v>20</v>
      </c>
      <c r="M246" s="0" t="n">
        <f aca="false">K246/1000000</f>
        <v>0.716828</v>
      </c>
      <c r="N246" s="0" t="n">
        <f aca="false">(G246+I246)/1000000000</f>
        <v>67.916778563</v>
      </c>
      <c r="O246" s="0" t="n">
        <f aca="false">(H246+J246)/1000000000</f>
        <v>17.613296508</v>
      </c>
      <c r="P246" s="0" t="n">
        <f aca="false">N246/$M246</f>
        <v>94.7462690673355</v>
      </c>
      <c r="Q246" s="0" t="n">
        <f aca="false">O246/$M246</f>
        <v>24.5711614334262</v>
      </c>
      <c r="R246" s="0" t="n">
        <f aca="false">P246+Q246</f>
        <v>119.317430500762</v>
      </c>
      <c r="S246" s="0" t="n">
        <f aca="false">M$227/M246</f>
        <v>9.55442728241642</v>
      </c>
      <c r="T246" s="0" t="n">
        <f aca="false">N$227/N246</f>
        <v>5.28210530062505</v>
      </c>
      <c r="U246" s="0" t="n">
        <f aca="false">O$227/O246</f>
        <v>5.16028519344563</v>
      </c>
      <c r="V246" s="0" t="n">
        <f aca="false">(N$227+O$227)/(N246+O246)</f>
        <v>5.25701876040389</v>
      </c>
    </row>
    <row r="247" customFormat="false" ht="12.8" hidden="false" customHeight="false" outlineLevel="0" collapsed="false">
      <c r="B247" s="0" t="n">
        <v>18571355</v>
      </c>
      <c r="C247" s="0" t="n">
        <v>29399367143</v>
      </c>
      <c r="D247" s="0" t="n">
        <v>4659432769</v>
      </c>
      <c r="E247" s="0" t="n">
        <v>4293733148</v>
      </c>
      <c r="F247" s="0" t="n">
        <v>1825377612</v>
      </c>
      <c r="G247" s="0" t="n">
        <v>36350585937</v>
      </c>
      <c r="H247" s="0" t="n">
        <v>11657409667</v>
      </c>
      <c r="I247" s="0" t="n">
        <v>31280273437</v>
      </c>
      <c r="J247" s="0" t="n">
        <v>5529052734</v>
      </c>
      <c r="K247" s="0" t="n">
        <v>700058</v>
      </c>
      <c r="L247" s="0" t="n">
        <v>21</v>
      </c>
      <c r="M247" s="0" t="n">
        <f aca="false">K247/1000000</f>
        <v>0.700058</v>
      </c>
      <c r="N247" s="0" t="n">
        <f aca="false">(G247+I247)/1000000000</f>
        <v>67.630859374</v>
      </c>
      <c r="O247" s="0" t="n">
        <f aca="false">(H247+J247)/1000000000</f>
        <v>17.186462401</v>
      </c>
      <c r="P247" s="0" t="n">
        <f aca="false">N247/$M247</f>
        <v>96.6075087692734</v>
      </c>
      <c r="Q247" s="0" t="n">
        <f aca="false">O247/$M247</f>
        <v>24.5500549968717</v>
      </c>
      <c r="R247" s="0" t="n">
        <f aca="false">P247+Q247</f>
        <v>121.157563766145</v>
      </c>
      <c r="S247" s="0" t="n">
        <f aca="false">M$227/M247</f>
        <v>9.78330509757763</v>
      </c>
      <c r="T247" s="0" t="n">
        <f aca="false">N$227/N247</f>
        <v>5.30443616079371</v>
      </c>
      <c r="U247" s="0" t="n">
        <f aca="false">O$227/O247</f>
        <v>5.28844337230863</v>
      </c>
      <c r="V247" s="0" t="n">
        <f aca="false">(N$227+O$227)/(N247+O247)</f>
        <v>5.30119555554665</v>
      </c>
    </row>
    <row r="248" customFormat="false" ht="12.8" hidden="false" customHeight="false" outlineLevel="0" collapsed="false">
      <c r="B248" s="0" t="n">
        <v>18809299</v>
      </c>
      <c r="C248" s="0" t="n">
        <v>29175945714</v>
      </c>
      <c r="D248" s="0" t="n">
        <v>4627500976</v>
      </c>
      <c r="E248" s="0" t="n">
        <v>4293737864</v>
      </c>
      <c r="F248" s="0" t="n">
        <v>1761540314</v>
      </c>
      <c r="G248" s="0" t="n">
        <v>34182601928</v>
      </c>
      <c r="H248" s="0" t="n">
        <v>11039566040</v>
      </c>
      <c r="I248" s="0" t="n">
        <v>30802597045</v>
      </c>
      <c r="J248" s="0" t="n">
        <v>5562850952</v>
      </c>
      <c r="K248" s="0" t="n">
        <v>651791</v>
      </c>
      <c r="L248" s="0" t="n">
        <v>22</v>
      </c>
      <c r="M248" s="0" t="n">
        <f aca="false">K248/1000000</f>
        <v>0.651791</v>
      </c>
      <c r="N248" s="0" t="n">
        <f aca="false">(G248+I248)/1000000000</f>
        <v>64.985198973</v>
      </c>
      <c r="O248" s="0" t="n">
        <f aca="false">(H248+J248)/1000000000</f>
        <v>16.602416992</v>
      </c>
      <c r="P248" s="0" t="n">
        <f aca="false">N248/$M248</f>
        <v>99.7025104258881</v>
      </c>
      <c r="Q248" s="0" t="n">
        <f aca="false">O248/$M248</f>
        <v>25.4719948449733</v>
      </c>
      <c r="R248" s="0" t="n">
        <f aca="false">P248+Q248</f>
        <v>125.174505270861</v>
      </c>
      <c r="S248" s="0" t="n">
        <f aca="false">M$227/M248</f>
        <v>10.5077870053437</v>
      </c>
      <c r="T248" s="0" t="n">
        <f aca="false">N$227/N248</f>
        <v>5.52038897654296</v>
      </c>
      <c r="U248" s="0" t="n">
        <f aca="false">O$227/O248</f>
        <v>5.47448201197427</v>
      </c>
      <c r="V248" s="0" t="n">
        <f aca="false">(N$227+O$227)/(N248+O248)</f>
        <v>5.5110472822234</v>
      </c>
    </row>
    <row r="249" customFormat="false" ht="12.8" hidden="false" customHeight="false" outlineLevel="0" collapsed="false">
      <c r="B249" s="0" t="n">
        <v>18771949</v>
      </c>
      <c r="C249" s="0" t="n">
        <v>29390424150</v>
      </c>
      <c r="D249" s="0" t="n">
        <v>4658146131</v>
      </c>
      <c r="E249" s="0" t="n">
        <v>4293739632</v>
      </c>
      <c r="F249" s="0" t="n">
        <v>1822818747</v>
      </c>
      <c r="G249" s="0" t="n">
        <v>33206665039</v>
      </c>
      <c r="H249" s="0" t="n">
        <v>10573837280</v>
      </c>
      <c r="I249" s="0" t="n">
        <v>31554260253</v>
      </c>
      <c r="J249" s="0" t="n">
        <v>5656265258</v>
      </c>
      <c r="K249" s="0" t="n">
        <v>640124</v>
      </c>
      <c r="L249" s="0" t="n">
        <v>23</v>
      </c>
      <c r="M249" s="0" t="n">
        <f aca="false">K249/1000000</f>
        <v>0.640124</v>
      </c>
      <c r="N249" s="0" t="n">
        <f aca="false">(G249+I249)/1000000000</f>
        <v>64.760925292</v>
      </c>
      <c r="O249" s="0" t="n">
        <f aca="false">(H249+J249)/1000000000</f>
        <v>16.230102538</v>
      </c>
      <c r="P249" s="0" t="n">
        <f aca="false">N249/$M249</f>
        <v>101.16934420831</v>
      </c>
      <c r="Q249" s="0" t="n">
        <f aca="false">O249/$M249</f>
        <v>25.3546227574657</v>
      </c>
      <c r="R249" s="0" t="n">
        <f aca="false">P249+Q249</f>
        <v>126.523966965775</v>
      </c>
      <c r="S249" s="0" t="n">
        <f aca="false">M$227/M249</f>
        <v>10.6993035724328</v>
      </c>
      <c r="T249" s="0" t="n">
        <f aca="false">N$227/N249</f>
        <v>5.5395066458897</v>
      </c>
      <c r="U249" s="0" t="n">
        <f aca="false">O$227/O249</f>
        <v>5.6000652469815</v>
      </c>
      <c r="V249" s="0" t="n">
        <f aca="false">(N$227+O$227)/(N249+O249)</f>
        <v>5.55164221610793</v>
      </c>
    </row>
    <row r="250" customFormat="false" ht="12.8" hidden="false" customHeight="false" outlineLevel="0" collapsed="false">
      <c r="B250" s="0" t="n">
        <v>19352070</v>
      </c>
      <c r="C250" s="0" t="n">
        <v>29251809890</v>
      </c>
      <c r="D250" s="0" t="n">
        <v>4638310534</v>
      </c>
      <c r="E250" s="0" t="n">
        <v>4293746043</v>
      </c>
      <c r="F250" s="0" t="n">
        <v>1783212182</v>
      </c>
      <c r="G250" s="0" t="n">
        <v>31866760253</v>
      </c>
      <c r="H250" s="0" t="n">
        <v>10201354980</v>
      </c>
      <c r="I250" s="0" t="n">
        <v>31297332763</v>
      </c>
      <c r="J250" s="0" t="n">
        <v>5533203125</v>
      </c>
      <c r="K250" s="0" t="n">
        <v>612250</v>
      </c>
      <c r="L250" s="0" t="n">
        <v>24</v>
      </c>
      <c r="M250" s="0" t="n">
        <f aca="false">K250/1000000</f>
        <v>0.61225</v>
      </c>
      <c r="N250" s="0" t="n">
        <f aca="false">(G250+I250)/1000000000</f>
        <v>63.164093016</v>
      </c>
      <c r="O250" s="0" t="n">
        <f aca="false">(H250+J250)/1000000000</f>
        <v>15.734558105</v>
      </c>
      <c r="P250" s="0" t="n">
        <f aca="false">N250/$M250</f>
        <v>103.167158866476</v>
      </c>
      <c r="Q250" s="0" t="n">
        <f aca="false">O250/$M250</f>
        <v>25.6995640751327</v>
      </c>
      <c r="R250" s="0" t="n">
        <f aca="false">P250+Q250</f>
        <v>128.866722941609</v>
      </c>
      <c r="S250" s="0" t="n">
        <f aca="false">M$227/M250</f>
        <v>11.1864124132299</v>
      </c>
      <c r="T250" s="0" t="n">
        <f aca="false">N$227/N250</f>
        <v>5.67954923310824</v>
      </c>
      <c r="U250" s="0" t="n">
        <f aca="false">O$227/O250</f>
        <v>5.77643379442082</v>
      </c>
      <c r="V250" s="0" t="n">
        <f aca="false">(N$227+O$227)/(N250+O250)</f>
        <v>5.69887067571582</v>
      </c>
    </row>
    <row r="251" customFormat="false" ht="12.8" hidden="false" customHeight="false" outlineLevel="0" collapsed="false">
      <c r="A251" s="0" t="s">
        <v>0</v>
      </c>
      <c r="B251" s="0" t="s">
        <v>1</v>
      </c>
      <c r="C251" s="0" t="s">
        <v>2</v>
      </c>
      <c r="D251" s="0" t="s">
        <v>76</v>
      </c>
      <c r="E251" s="0" t="s">
        <v>77</v>
      </c>
      <c r="F251" s="0" t="s">
        <v>4</v>
      </c>
      <c r="G251" s="0" t="s">
        <v>5</v>
      </c>
      <c r="H251" s="0" t="s">
        <v>70</v>
      </c>
      <c r="I251" s="0" t="s">
        <v>78</v>
      </c>
      <c r="J251" s="0" t="s">
        <v>79</v>
      </c>
      <c r="K251" s="0" t="s">
        <v>7</v>
      </c>
      <c r="L251" s="0" t="s">
        <v>8</v>
      </c>
      <c r="M251" s="0" t="s">
        <v>9</v>
      </c>
      <c r="N251" s="0" t="s">
        <v>80</v>
      </c>
      <c r="O251" s="0" t="s">
        <v>81</v>
      </c>
      <c r="P251" s="0" t="s">
        <v>82</v>
      </c>
      <c r="Q251" s="0" t="s">
        <v>83</v>
      </c>
      <c r="R251" s="0" t="s">
        <v>84</v>
      </c>
      <c r="S251" s="0" t="s">
        <v>16</v>
      </c>
      <c r="T251" s="0" t="s">
        <v>85</v>
      </c>
      <c r="U251" s="0" t="s">
        <v>86</v>
      </c>
      <c r="V251" s="0" t="s">
        <v>87</v>
      </c>
    </row>
    <row r="252" customFormat="false" ht="12.8" hidden="false" customHeight="false" outlineLevel="0" collapsed="false">
      <c r="A252" s="0" t="s">
        <v>56</v>
      </c>
      <c r="B252" s="0" t="n">
        <v>8676522</v>
      </c>
      <c r="C252" s="0" t="n">
        <v>4517815078</v>
      </c>
      <c r="D252" s="0" t="n">
        <v>1181229844</v>
      </c>
      <c r="E252" s="0" t="n">
        <v>496251326</v>
      </c>
      <c r="F252" s="0" t="n">
        <v>443555217</v>
      </c>
      <c r="G252" s="0" t="n">
        <v>78353820800</v>
      </c>
      <c r="H252" s="0" t="n">
        <v>23386413574</v>
      </c>
      <c r="I252" s="0" t="n">
        <v>72627838134</v>
      </c>
      <c r="J252" s="0" t="n">
        <v>12370513916</v>
      </c>
      <c r="K252" s="0" t="n">
        <v>2965927</v>
      </c>
      <c r="L252" s="0" t="n">
        <v>1</v>
      </c>
      <c r="M252" s="0" t="n">
        <f aca="false">K252/1000000</f>
        <v>2.965927</v>
      </c>
      <c r="N252" s="0" t="n">
        <f aca="false">(G252+I252)/1000000000</f>
        <v>150.981658934</v>
      </c>
      <c r="O252" s="0" t="n">
        <f aca="false">(H252+J252)/1000000000</f>
        <v>35.75692749</v>
      </c>
      <c r="P252" s="0" t="n">
        <f aca="false">N252/$M252</f>
        <v>50.9053860509716</v>
      </c>
      <c r="Q252" s="0" t="n">
        <f aca="false">O252/$M252</f>
        <v>12.0559027548554</v>
      </c>
      <c r="R252" s="0" t="n">
        <f aca="false">P252+Q252</f>
        <v>62.961288805827</v>
      </c>
      <c r="S252" s="0" t="n">
        <f aca="false">M$252/M252</f>
        <v>1</v>
      </c>
      <c r="T252" s="0" t="n">
        <f aca="false">N$252/N252</f>
        <v>1</v>
      </c>
      <c r="U252" s="0" t="n">
        <f aca="false">O$252/O252</f>
        <v>1</v>
      </c>
      <c r="V252" s="0" t="n">
        <f aca="false">(N$252+O$252)/(N252+O252)</f>
        <v>1</v>
      </c>
    </row>
    <row r="253" customFormat="false" ht="12.8" hidden="false" customHeight="false" outlineLevel="0" collapsed="false">
      <c r="B253" s="0" t="n">
        <v>8611965</v>
      </c>
      <c r="C253" s="0" t="n">
        <v>4518815111</v>
      </c>
      <c r="D253" s="0" t="n">
        <v>1181362420</v>
      </c>
      <c r="E253" s="0" t="n">
        <v>496214101</v>
      </c>
      <c r="F253" s="0" t="n">
        <v>443829785</v>
      </c>
      <c r="G253" s="0" t="n">
        <v>44691848754</v>
      </c>
      <c r="H253" s="0" t="n">
        <v>12864440917</v>
      </c>
      <c r="I253" s="0" t="n">
        <v>37675140380</v>
      </c>
      <c r="J253" s="0" t="n">
        <v>6213806152</v>
      </c>
      <c r="K253" s="0" t="n">
        <v>1483013</v>
      </c>
      <c r="L253" s="0" t="n">
        <v>2</v>
      </c>
      <c r="M253" s="0" t="n">
        <f aca="false">K253/1000000</f>
        <v>1.483013</v>
      </c>
      <c r="N253" s="0" t="n">
        <f aca="false">(G253+I253)/1000000000</f>
        <v>82.366989134</v>
      </c>
      <c r="O253" s="0" t="n">
        <f aca="false">(H253+J253)/1000000000</f>
        <v>19.078247069</v>
      </c>
      <c r="P253" s="0" t="n">
        <f aca="false">N253/$M253</f>
        <v>55.5403014902769</v>
      </c>
      <c r="Q253" s="0" t="n">
        <f aca="false">O253/$M253</f>
        <v>12.8645177547331</v>
      </c>
      <c r="R253" s="0" t="n">
        <f aca="false">P253+Q253</f>
        <v>68.40481924501</v>
      </c>
      <c r="S253" s="0" t="n">
        <f aca="false">M$252/M253</f>
        <v>1.99993324401067</v>
      </c>
      <c r="T253" s="0" t="n">
        <f aca="false">N$252/N253</f>
        <v>1.83303603204887</v>
      </c>
      <c r="U253" s="0" t="n">
        <f aca="false">O$252/O253</f>
        <v>1.87422499355829</v>
      </c>
      <c r="V253" s="0" t="n">
        <f aca="false">(N$252+O$252)/(N253+O253)</f>
        <v>1.84078221327536</v>
      </c>
    </row>
    <row r="254" customFormat="false" ht="12.8" hidden="false" customHeight="false" outlineLevel="0" collapsed="false">
      <c r="B254" s="0" t="n">
        <v>8641228</v>
      </c>
      <c r="C254" s="0" t="n">
        <v>4522041929</v>
      </c>
      <c r="D254" s="0" t="n">
        <v>1181833446</v>
      </c>
      <c r="E254" s="0" t="n">
        <v>496308702</v>
      </c>
      <c r="F254" s="0" t="n">
        <v>444669628</v>
      </c>
      <c r="G254" s="0" t="n">
        <v>32981903076</v>
      </c>
      <c r="H254" s="0" t="n">
        <v>9631378173</v>
      </c>
      <c r="I254" s="0" t="n">
        <v>25166290283</v>
      </c>
      <c r="J254" s="0" t="n">
        <v>4151779174</v>
      </c>
      <c r="K254" s="0" t="n">
        <v>990259</v>
      </c>
      <c r="L254" s="0" t="n">
        <v>3</v>
      </c>
      <c r="M254" s="0" t="n">
        <f aca="false">K254/1000000</f>
        <v>0.990259</v>
      </c>
      <c r="N254" s="0" t="n">
        <f aca="false">(G254+I254)/1000000000</f>
        <v>58.148193359</v>
      </c>
      <c r="O254" s="0" t="n">
        <f aca="false">(H254+J254)/1000000000</f>
        <v>13.783157347</v>
      </c>
      <c r="P254" s="0" t="n">
        <f aca="false">N254/$M254</f>
        <v>58.7201866976215</v>
      </c>
      <c r="Q254" s="0" t="n">
        <f aca="false">O254/$M254</f>
        <v>13.9187397913071</v>
      </c>
      <c r="R254" s="0" t="n">
        <f aca="false">P254+Q254</f>
        <v>72.6389264889287</v>
      </c>
      <c r="S254" s="0" t="n">
        <f aca="false">M$252/M254</f>
        <v>2.99510229142073</v>
      </c>
      <c r="T254" s="0" t="n">
        <f aca="false">N$252/N254</f>
        <v>2.59649784821099</v>
      </c>
      <c r="U254" s="0" t="n">
        <f aca="false">O$252/O254</f>
        <v>2.59424793534572</v>
      </c>
      <c r="V254" s="0" t="n">
        <f aca="false">(N$252+O$252)/(N254+O254)</f>
        <v>2.59606673016949</v>
      </c>
    </row>
    <row r="255" customFormat="false" ht="12.8" hidden="false" customHeight="false" outlineLevel="0" collapsed="false">
      <c r="B255" s="0" t="n">
        <v>8647560</v>
      </c>
      <c r="C255" s="0" t="n">
        <v>4528800561</v>
      </c>
      <c r="D255" s="0" t="n">
        <v>1182902054</v>
      </c>
      <c r="E255" s="0" t="n">
        <v>496437959</v>
      </c>
      <c r="F255" s="0" t="n">
        <v>446495148</v>
      </c>
      <c r="G255" s="0" t="n">
        <v>26790542602</v>
      </c>
      <c r="H255" s="0" t="n">
        <v>7603591918</v>
      </c>
      <c r="I255" s="0" t="n">
        <v>19148086547</v>
      </c>
      <c r="J255" s="0" t="n">
        <v>3162475585</v>
      </c>
      <c r="K255" s="0" t="n">
        <v>752664</v>
      </c>
      <c r="L255" s="0" t="n">
        <v>4</v>
      </c>
      <c r="M255" s="0" t="n">
        <f aca="false">K255/1000000</f>
        <v>0.752664</v>
      </c>
      <c r="N255" s="0" t="n">
        <f aca="false">(G255+I255)/1000000000</f>
        <v>45.938629149</v>
      </c>
      <c r="O255" s="0" t="n">
        <f aca="false">(H255+J255)/1000000000</f>
        <v>10.766067503</v>
      </c>
      <c r="P255" s="0" t="n">
        <f aca="false">N255/$M255</f>
        <v>61.0347102412232</v>
      </c>
      <c r="Q255" s="0" t="n">
        <f aca="false">O255/$M255</f>
        <v>14.3039490436636</v>
      </c>
      <c r="R255" s="0" t="n">
        <f aca="false">P255+Q255</f>
        <v>75.3386592848868</v>
      </c>
      <c r="S255" s="0" t="n">
        <f aca="false">M$252/M255</f>
        <v>3.94057242009715</v>
      </c>
      <c r="T255" s="0" t="n">
        <f aca="false">N$252/N255</f>
        <v>3.2865947837559</v>
      </c>
      <c r="U255" s="0" t="n">
        <f aca="false">O$252/O255</f>
        <v>3.32126168445779</v>
      </c>
      <c r="V255" s="0" t="n">
        <f aca="false">(N$252+O$252)/(N255+O255)</f>
        <v>3.29317671109371</v>
      </c>
    </row>
    <row r="256" customFormat="false" ht="12.8" hidden="false" customHeight="false" outlineLevel="0" collapsed="false">
      <c r="B256" s="0" t="n">
        <v>8721756</v>
      </c>
      <c r="C256" s="0" t="n">
        <v>4529829480</v>
      </c>
      <c r="D256" s="0" t="n">
        <v>1183194939</v>
      </c>
      <c r="E256" s="0" t="n">
        <v>496596882</v>
      </c>
      <c r="F256" s="0" t="n">
        <v>446659987</v>
      </c>
      <c r="G256" s="0" t="n">
        <v>22174301147</v>
      </c>
      <c r="H256" s="0" t="n">
        <v>6762130737</v>
      </c>
      <c r="I256" s="0" t="n">
        <v>15242630004</v>
      </c>
      <c r="J256" s="0" t="n">
        <v>2515655517</v>
      </c>
      <c r="K256" s="0" t="n">
        <v>599753</v>
      </c>
      <c r="L256" s="0" t="n">
        <v>5</v>
      </c>
      <c r="M256" s="0" t="n">
        <f aca="false">K256/1000000</f>
        <v>0.599753</v>
      </c>
      <c r="N256" s="0" t="n">
        <f aca="false">(G256+I256)/1000000000</f>
        <v>37.416931151</v>
      </c>
      <c r="O256" s="0" t="n">
        <f aca="false">(H256+J256)/1000000000</f>
        <v>9.277786254</v>
      </c>
      <c r="P256" s="0" t="n">
        <f aca="false">N256/$M256</f>
        <v>62.3872346632697</v>
      </c>
      <c r="Q256" s="0" t="n">
        <f aca="false">O256/$M256</f>
        <v>15.4693453038167</v>
      </c>
      <c r="R256" s="0" t="n">
        <f aca="false">P256+Q256</f>
        <v>77.8565799670865</v>
      </c>
      <c r="S256" s="0" t="n">
        <f aca="false">M$252/M256</f>
        <v>4.94524746020445</v>
      </c>
      <c r="T256" s="0" t="n">
        <f aca="false">N$252/N256</f>
        <v>4.03511603676682</v>
      </c>
      <c r="U256" s="0" t="n">
        <f aca="false">O$252/O256</f>
        <v>3.85403656767624</v>
      </c>
      <c r="V256" s="0" t="n">
        <f aca="false">(N$252+O$252)/(N256+O256)</f>
        <v>3.99913730721078</v>
      </c>
    </row>
    <row r="257" customFormat="false" ht="12.8" hidden="false" customHeight="false" outlineLevel="0" collapsed="false">
      <c r="B257" s="0" t="n">
        <v>8745412</v>
      </c>
      <c r="C257" s="0" t="n">
        <v>4535948321</v>
      </c>
      <c r="D257" s="0" t="n">
        <v>1184234232</v>
      </c>
      <c r="E257" s="0" t="n">
        <v>496792960</v>
      </c>
      <c r="F257" s="0" t="n">
        <v>448254623</v>
      </c>
      <c r="G257" s="0" t="n">
        <v>20094894409</v>
      </c>
      <c r="H257" s="0" t="n">
        <v>5885589599</v>
      </c>
      <c r="I257" s="0" t="n">
        <v>12845413208</v>
      </c>
      <c r="J257" s="0" t="n">
        <v>2125167846</v>
      </c>
      <c r="K257" s="0" t="n">
        <v>505538</v>
      </c>
      <c r="L257" s="0" t="n">
        <v>6</v>
      </c>
      <c r="M257" s="0" t="n">
        <f aca="false">K257/1000000</f>
        <v>0.505538</v>
      </c>
      <c r="N257" s="0" t="n">
        <f aca="false">(G257+I257)/1000000000</f>
        <v>32.940307617</v>
      </c>
      <c r="O257" s="0" t="n">
        <f aca="false">(H257+J257)/1000000000</f>
        <v>8.010757445</v>
      </c>
      <c r="P257" s="0" t="n">
        <f aca="false">N257/$M257</f>
        <v>65.1589150904581</v>
      </c>
      <c r="Q257" s="0" t="n">
        <f aca="false">O257/$M257</f>
        <v>15.8460045436743</v>
      </c>
      <c r="R257" s="0" t="n">
        <f aca="false">P257+Q257</f>
        <v>81.0049196341323</v>
      </c>
      <c r="S257" s="0" t="n">
        <f aca="false">M$252/M257</f>
        <v>5.86687251996883</v>
      </c>
      <c r="T257" s="0" t="n">
        <f aca="false">N$252/N257</f>
        <v>4.58349268286981</v>
      </c>
      <c r="U257" s="0" t="n">
        <f aca="false">O$252/O257</f>
        <v>4.46361380125397</v>
      </c>
      <c r="V257" s="0" t="n">
        <f aca="false">(N$252+O$252)/(N257+O257)</f>
        <v>4.56004223922571</v>
      </c>
    </row>
    <row r="258" customFormat="false" ht="12.8" hidden="false" customHeight="false" outlineLevel="0" collapsed="false">
      <c r="B258" s="0" t="n">
        <v>8741463</v>
      </c>
      <c r="C258" s="0" t="n">
        <v>4606715482</v>
      </c>
      <c r="D258" s="0" t="n">
        <v>1194586411</v>
      </c>
      <c r="E258" s="0" t="n">
        <v>497023034</v>
      </c>
      <c r="F258" s="0" t="n">
        <v>468295671</v>
      </c>
      <c r="G258" s="0" t="n">
        <v>18182952880</v>
      </c>
      <c r="H258" s="0" t="n">
        <v>5369873046</v>
      </c>
      <c r="I258" s="0" t="n">
        <v>12657272338</v>
      </c>
      <c r="J258" s="0" t="n">
        <v>2270416259</v>
      </c>
      <c r="K258" s="0" t="n">
        <v>458197</v>
      </c>
      <c r="L258" s="0" t="n">
        <v>7</v>
      </c>
      <c r="M258" s="0" t="n">
        <f aca="false">K258/1000000</f>
        <v>0.458197</v>
      </c>
      <c r="N258" s="0" t="n">
        <f aca="false">(G258+I258)/1000000000</f>
        <v>30.840225218</v>
      </c>
      <c r="O258" s="0" t="n">
        <f aca="false">(H258+J258)/1000000000</f>
        <v>7.640289305</v>
      </c>
      <c r="P258" s="0" t="n">
        <f aca="false">N258/$M258</f>
        <v>67.307785118628</v>
      </c>
      <c r="Q258" s="0" t="n">
        <f aca="false">O258/$M258</f>
        <v>16.6746820799787</v>
      </c>
      <c r="R258" s="0" t="n">
        <f aca="false">P258+Q258</f>
        <v>83.9824671986067</v>
      </c>
      <c r="S258" s="0" t="n">
        <f aca="false">M$252/M258</f>
        <v>6.47303888938601</v>
      </c>
      <c r="T258" s="0" t="n">
        <f aca="false">N$252/N258</f>
        <v>4.89560818271454</v>
      </c>
      <c r="U258" s="0" t="n">
        <f aca="false">O$252/O258</f>
        <v>4.6800488911591</v>
      </c>
      <c r="V258" s="0" t="n">
        <f aca="false">(N$252+O$252)/(N258+O258)</f>
        <v>4.852808979786</v>
      </c>
    </row>
    <row r="259" customFormat="false" ht="12.8" hidden="false" customHeight="false" outlineLevel="0" collapsed="false">
      <c r="B259" s="0" t="n">
        <v>8745540</v>
      </c>
      <c r="C259" s="0" t="n">
        <v>4575992569</v>
      </c>
      <c r="D259" s="0" t="n">
        <v>1190485770</v>
      </c>
      <c r="E259" s="0" t="n">
        <v>497335877</v>
      </c>
      <c r="F259" s="0" t="n">
        <v>459314738</v>
      </c>
      <c r="G259" s="0" t="n">
        <v>15895889282</v>
      </c>
      <c r="H259" s="0" t="n">
        <v>4612625122</v>
      </c>
      <c r="I259" s="0" t="n">
        <v>11934158325</v>
      </c>
      <c r="J259" s="0" t="n">
        <v>1995315551</v>
      </c>
      <c r="K259" s="0" t="n">
        <v>400921</v>
      </c>
      <c r="L259" s="0" t="n">
        <v>8</v>
      </c>
      <c r="M259" s="0" t="n">
        <f aca="false">K259/1000000</f>
        <v>0.400921</v>
      </c>
      <c r="N259" s="0" t="n">
        <f aca="false">(G259+I259)/1000000000</f>
        <v>27.830047607</v>
      </c>
      <c r="O259" s="0" t="n">
        <f aca="false">(H259+J259)/1000000000</f>
        <v>6.607940673</v>
      </c>
      <c r="P259" s="0" t="n">
        <f aca="false">N259/$M259</f>
        <v>69.4152903115576</v>
      </c>
      <c r="Q259" s="0" t="n">
        <f aca="false">O259/$M259</f>
        <v>16.4819021029081</v>
      </c>
      <c r="R259" s="0" t="n">
        <f aca="false">P259+Q259</f>
        <v>85.8971924144657</v>
      </c>
      <c r="S259" s="0" t="n">
        <f aca="false">M$252/M259</f>
        <v>7.3977841021049</v>
      </c>
      <c r="T259" s="0" t="n">
        <f aca="false">N$252/N259</f>
        <v>5.42513117713906</v>
      </c>
      <c r="U259" s="0" t="n">
        <f aca="false">O$252/O259</f>
        <v>5.4112058899231</v>
      </c>
      <c r="V259" s="0" t="n">
        <f aca="false">(N$252+O$252)/(N259+O259)</f>
        <v>5.42245920132475</v>
      </c>
    </row>
    <row r="260" customFormat="false" ht="12.8" hidden="false" customHeight="false" outlineLevel="0" collapsed="false">
      <c r="B260" s="0" t="n">
        <v>9166015</v>
      </c>
      <c r="C260" s="0" t="n">
        <v>4569721634</v>
      </c>
      <c r="D260" s="0" t="n">
        <v>1189881160</v>
      </c>
      <c r="E260" s="0" t="n">
        <v>497604005</v>
      </c>
      <c r="F260" s="0" t="n">
        <v>457290829</v>
      </c>
      <c r="G260" s="0" t="n">
        <v>14329116821</v>
      </c>
      <c r="H260" s="0" t="n">
        <v>4243103027</v>
      </c>
      <c r="I260" s="0" t="n">
        <v>11622375488</v>
      </c>
      <c r="J260" s="0" t="n">
        <v>2048233032</v>
      </c>
      <c r="K260" s="0" t="n">
        <v>361509</v>
      </c>
      <c r="L260" s="0" t="n">
        <v>9</v>
      </c>
      <c r="M260" s="0" t="n">
        <f aca="false">K260/1000000</f>
        <v>0.361509</v>
      </c>
      <c r="N260" s="0" t="n">
        <f aca="false">(G260+I260)/1000000000</f>
        <v>25.951492309</v>
      </c>
      <c r="O260" s="0" t="n">
        <f aca="false">(H260+J260)/1000000000</f>
        <v>6.291336059</v>
      </c>
      <c r="P260" s="0" t="n">
        <f aca="false">N260/$M260</f>
        <v>71.7865732499052</v>
      </c>
      <c r="Q260" s="0" t="n">
        <f aca="false">O260/$M260</f>
        <v>17.4029859809853</v>
      </c>
      <c r="R260" s="0" t="n">
        <f aca="false">P260+Q260</f>
        <v>89.1895592308905</v>
      </c>
      <c r="S260" s="0" t="n">
        <f aca="false">M$252/M260</f>
        <v>8.20429643522015</v>
      </c>
      <c r="T260" s="0" t="n">
        <f aca="false">N$252/N260</f>
        <v>5.81784111434854</v>
      </c>
      <c r="U260" s="0" t="n">
        <f aca="false">O$252/O260</f>
        <v>5.68351891469036</v>
      </c>
      <c r="V260" s="0" t="n">
        <f aca="false">(N$252+O$252)/(N260+O260)</f>
        <v>5.7916316860506</v>
      </c>
    </row>
    <row r="261" customFormat="false" ht="12.8" hidden="false" customHeight="false" outlineLevel="0" collapsed="false">
      <c r="B261" s="0" t="n">
        <v>9453453</v>
      </c>
      <c r="C261" s="0" t="n">
        <v>4569863838</v>
      </c>
      <c r="D261" s="0" t="n">
        <v>1190247406</v>
      </c>
      <c r="E261" s="0" t="n">
        <v>497934633</v>
      </c>
      <c r="F261" s="0" t="n">
        <v>457081251</v>
      </c>
      <c r="G261" s="0" t="n">
        <v>12964614868</v>
      </c>
      <c r="H261" s="0" t="n">
        <v>3806213378</v>
      </c>
      <c r="I261" s="0" t="n">
        <v>11259353637</v>
      </c>
      <c r="J261" s="0" t="n">
        <v>2043884277</v>
      </c>
      <c r="K261" s="0" t="n">
        <v>327561</v>
      </c>
      <c r="L261" s="0" t="n">
        <v>10</v>
      </c>
      <c r="M261" s="0" t="n">
        <f aca="false">K261/1000000</f>
        <v>0.327561</v>
      </c>
      <c r="N261" s="0" t="n">
        <f aca="false">(G261+I261)/1000000000</f>
        <v>24.223968505</v>
      </c>
      <c r="O261" s="0" t="n">
        <f aca="false">(H261+J261)/1000000000</f>
        <v>5.850097655</v>
      </c>
      <c r="P261" s="0" t="n">
        <f aca="false">N261/$M261</f>
        <v>73.9525416792597</v>
      </c>
      <c r="Q261" s="0" t="n">
        <f aca="false">O261/$M261</f>
        <v>17.8595670882675</v>
      </c>
      <c r="R261" s="0" t="n">
        <f aca="false">P261+Q261</f>
        <v>91.8121087675273</v>
      </c>
      <c r="S261" s="0" t="n">
        <f aca="false">M$252/M261</f>
        <v>9.05457914709016</v>
      </c>
      <c r="T261" s="0" t="n">
        <f aca="false">N$252/N261</f>
        <v>6.23273840959776</v>
      </c>
      <c r="U261" s="0" t="n">
        <f aca="false">O$252/O261</f>
        <v>6.11219326560114</v>
      </c>
      <c r="V261" s="0" t="n">
        <f aca="false">(N$252+O$252)/(N261+O261)</f>
        <v>6.20928960621798</v>
      </c>
    </row>
    <row r="262" customFormat="false" ht="12.8" hidden="false" customHeight="false" outlineLevel="0" collapsed="false">
      <c r="B262" s="0" t="n">
        <v>9605230</v>
      </c>
      <c r="C262" s="0" t="n">
        <v>4551171175</v>
      </c>
      <c r="D262" s="0" t="n">
        <v>1187953661</v>
      </c>
      <c r="E262" s="0" t="n">
        <v>498297151</v>
      </c>
      <c r="F262" s="0" t="n">
        <v>451467077</v>
      </c>
      <c r="G262" s="0" t="n">
        <v>11787490844</v>
      </c>
      <c r="H262" s="0" t="n">
        <v>3434738159</v>
      </c>
      <c r="I262" s="0" t="n">
        <v>10881240844</v>
      </c>
      <c r="J262" s="0" t="n">
        <v>1882644653</v>
      </c>
      <c r="K262" s="0" t="n">
        <v>297451</v>
      </c>
      <c r="L262" s="0" t="n">
        <v>11</v>
      </c>
      <c r="M262" s="0" t="n">
        <f aca="false">K262/1000000</f>
        <v>0.297451</v>
      </c>
      <c r="N262" s="0" t="n">
        <f aca="false">(G262+I262)/1000000000</f>
        <v>22.668731688</v>
      </c>
      <c r="O262" s="0" t="n">
        <f aca="false">(H262+J262)/1000000000</f>
        <v>5.317382812</v>
      </c>
      <c r="P262" s="0" t="n">
        <f aca="false">N262/$M262</f>
        <v>76.2099696689539</v>
      </c>
      <c r="Q262" s="0" t="n">
        <f aca="false">O262/$M262</f>
        <v>17.8765000352999</v>
      </c>
      <c r="R262" s="0" t="n">
        <f aca="false">P262+Q262</f>
        <v>94.0864697042538</v>
      </c>
      <c r="S262" s="0" t="n">
        <f aca="false">M$252/M262</f>
        <v>9.97114482721524</v>
      </c>
      <c r="T262" s="0" t="n">
        <f aca="false">N$252/N262</f>
        <v>6.66034875757624</v>
      </c>
      <c r="U262" s="0" t="n">
        <f aca="false">O$252/O262</f>
        <v>6.72453512455518</v>
      </c>
      <c r="V262" s="0" t="n">
        <f aca="false">(N$252+O$252)/(N262+O262)</f>
        <v>6.67254421559663</v>
      </c>
    </row>
    <row r="263" customFormat="false" ht="12.8" hidden="false" customHeight="false" outlineLevel="0" collapsed="false">
      <c r="B263" s="0" t="n">
        <v>9668364</v>
      </c>
      <c r="C263" s="0" t="n">
        <v>4561390226</v>
      </c>
      <c r="D263" s="0" t="n">
        <v>1189851493</v>
      </c>
      <c r="E263" s="0" t="n">
        <v>498697923</v>
      </c>
      <c r="F263" s="0" t="n">
        <v>454088185</v>
      </c>
      <c r="G263" s="0" t="n">
        <v>10884155273</v>
      </c>
      <c r="H263" s="0" t="n">
        <v>3202850341</v>
      </c>
      <c r="I263" s="0" t="n">
        <v>10606033325</v>
      </c>
      <c r="J263" s="0" t="n">
        <v>1751358032</v>
      </c>
      <c r="K263" s="0" t="n">
        <v>274575</v>
      </c>
      <c r="L263" s="0" t="n">
        <v>12</v>
      </c>
      <c r="M263" s="0" t="n">
        <f aca="false">K263/1000000</f>
        <v>0.274575</v>
      </c>
      <c r="N263" s="0" t="n">
        <f aca="false">(G263+I263)/1000000000</f>
        <v>21.490188598</v>
      </c>
      <c r="O263" s="0" t="n">
        <f aca="false">(H263+J263)/1000000000</f>
        <v>4.954208373</v>
      </c>
      <c r="P263" s="0" t="n">
        <f aca="false">N263/$M263</f>
        <v>78.267098599654</v>
      </c>
      <c r="Q263" s="0" t="n">
        <f aca="false">O263/$M263</f>
        <v>18.0431881016116</v>
      </c>
      <c r="R263" s="0" t="n">
        <f aca="false">P263+Q263</f>
        <v>96.3102867012656</v>
      </c>
      <c r="S263" s="0" t="n">
        <f aca="false">M$252/M263</f>
        <v>10.8018829099517</v>
      </c>
      <c r="T263" s="0" t="n">
        <f aca="false">N$252/N263</f>
        <v>7.02560883751626</v>
      </c>
      <c r="U263" s="0" t="n">
        <f aca="false">O$252/O263</f>
        <v>7.21748557950693</v>
      </c>
      <c r="V263" s="0" t="n">
        <f aca="false">(N$252+O$252)/(N263+O263)</f>
        <v>7.0615558611068</v>
      </c>
    </row>
    <row r="264" customFormat="false" ht="12.8" hidden="false" customHeight="false" outlineLevel="0" collapsed="false">
      <c r="B264" s="0" t="n">
        <v>9842843</v>
      </c>
      <c r="C264" s="0" t="n">
        <v>4870585087</v>
      </c>
      <c r="D264" s="0" t="n">
        <v>1234482885</v>
      </c>
      <c r="E264" s="0" t="n">
        <v>499112665</v>
      </c>
      <c r="F264" s="0" t="n">
        <v>542112488</v>
      </c>
      <c r="G264" s="0" t="n">
        <v>11577102661</v>
      </c>
      <c r="H264" s="0" t="n">
        <v>3518585205</v>
      </c>
      <c r="I264" s="0" t="n">
        <v>11106628417</v>
      </c>
      <c r="J264" s="0" t="n">
        <v>1893310546</v>
      </c>
      <c r="K264" s="0" t="n">
        <v>289608</v>
      </c>
      <c r="L264" s="0" t="n">
        <v>13</v>
      </c>
      <c r="M264" s="0" t="n">
        <f aca="false">K264/1000000</f>
        <v>0.289608</v>
      </c>
      <c r="N264" s="0" t="n">
        <f aca="false">(G264+I264)/1000000000</f>
        <v>22.683731078</v>
      </c>
      <c r="O264" s="0" t="n">
        <f aca="false">(H264+J264)/1000000000</f>
        <v>5.411895751</v>
      </c>
      <c r="P264" s="0" t="n">
        <f aca="false">N264/$M264</f>
        <v>78.325636992072</v>
      </c>
      <c r="Q264" s="0" t="n">
        <f aca="false">O264/$M264</f>
        <v>18.6869691134223</v>
      </c>
      <c r="R264" s="0" t="n">
        <f aca="false">P264+Q264</f>
        <v>97.0126061054943</v>
      </c>
      <c r="S264" s="0" t="n">
        <f aca="false">M$252/M264</f>
        <v>10.241177729897</v>
      </c>
      <c r="T264" s="0" t="n">
        <f aca="false">N$252/N264</f>
        <v>6.65594466866303</v>
      </c>
      <c r="U264" s="0" t="n">
        <f aca="false">O$252/O264</f>
        <v>6.60709835059053</v>
      </c>
      <c r="V264" s="0" t="n">
        <f aca="false">(N$252+O$252)/(N264+O264)</f>
        <v>6.64653568900803</v>
      </c>
    </row>
    <row r="265" customFormat="false" ht="12.8" hidden="false" customHeight="false" outlineLevel="0" collapsed="false">
      <c r="B265" s="0" t="n">
        <v>10065054</v>
      </c>
      <c r="C265" s="0" t="n">
        <v>4846144538</v>
      </c>
      <c r="D265" s="0" t="n">
        <v>1231488383</v>
      </c>
      <c r="E265" s="0" t="n">
        <v>499583449</v>
      </c>
      <c r="F265" s="0" t="n">
        <v>534780748</v>
      </c>
      <c r="G265" s="0" t="n">
        <v>11003555297</v>
      </c>
      <c r="H265" s="0" t="n">
        <v>3341918945</v>
      </c>
      <c r="I265" s="0" t="n">
        <v>10438003540</v>
      </c>
      <c r="J265" s="0" t="n">
        <v>1788360595</v>
      </c>
      <c r="K265" s="0" t="n">
        <v>272108</v>
      </c>
      <c r="L265" s="0" t="n">
        <v>14</v>
      </c>
      <c r="M265" s="0" t="n">
        <f aca="false">K265/1000000</f>
        <v>0.272108</v>
      </c>
      <c r="N265" s="0" t="n">
        <f aca="false">(G265+I265)/1000000000</f>
        <v>21.441558837</v>
      </c>
      <c r="O265" s="0" t="n">
        <f aca="false">(H265+J265)/1000000000</f>
        <v>5.13027954</v>
      </c>
      <c r="P265" s="0" t="n">
        <f aca="false">N265/$M265</f>
        <v>78.7979729996913</v>
      </c>
      <c r="Q265" s="0" t="n">
        <f aca="false">O265/$M265</f>
        <v>18.8538357563908</v>
      </c>
      <c r="R265" s="0" t="n">
        <f aca="false">P265+Q265</f>
        <v>97.6518087560821</v>
      </c>
      <c r="S265" s="0" t="n">
        <f aca="false">M$252/M265</f>
        <v>10.8998155144281</v>
      </c>
      <c r="T265" s="0" t="n">
        <f aca="false">N$252/N265</f>
        <v>7.04154301847974</v>
      </c>
      <c r="U265" s="0" t="n">
        <f aca="false">O$252/O265</f>
        <v>6.96978151213959</v>
      </c>
      <c r="V265" s="0" t="n">
        <f aca="false">(N$252+O$252)/(N265+O265)</f>
        <v>7.02768787671224</v>
      </c>
    </row>
    <row r="266" customFormat="false" ht="12.8" hidden="false" customHeight="false" outlineLevel="0" collapsed="false">
      <c r="B266" s="0" t="n">
        <v>10175335</v>
      </c>
      <c r="C266" s="0" t="n">
        <v>4794428867</v>
      </c>
      <c r="D266" s="0" t="n">
        <v>1224635864</v>
      </c>
      <c r="E266" s="0" t="n">
        <v>500084416</v>
      </c>
      <c r="F266" s="0" t="n">
        <v>519633846</v>
      </c>
      <c r="G266" s="0" t="n">
        <v>10436553955</v>
      </c>
      <c r="H266" s="0" t="n">
        <v>3271347045</v>
      </c>
      <c r="I266" s="0" t="n">
        <v>9771728515</v>
      </c>
      <c r="J266" s="0" t="n">
        <v>1631118774</v>
      </c>
      <c r="K266" s="0" t="n">
        <v>254709</v>
      </c>
      <c r="L266" s="0" t="n">
        <v>15</v>
      </c>
      <c r="M266" s="0" t="n">
        <f aca="false">K266/1000000</f>
        <v>0.254709</v>
      </c>
      <c r="N266" s="0" t="n">
        <f aca="false">(G266+I266)/1000000000</f>
        <v>20.20828247</v>
      </c>
      <c r="O266" s="0" t="n">
        <f aca="false">(H266+J266)/1000000000</f>
        <v>4.902465819</v>
      </c>
      <c r="P266" s="0" t="n">
        <f aca="false">N266/$M266</f>
        <v>79.3387060135292</v>
      </c>
      <c r="Q266" s="0" t="n">
        <f aca="false">O266/$M266</f>
        <v>19.2473207424944</v>
      </c>
      <c r="R266" s="0" t="n">
        <f aca="false">P266+Q266</f>
        <v>98.5860267560235</v>
      </c>
      <c r="S266" s="0" t="n">
        <f aca="false">M$252/M266</f>
        <v>11.6443745607733</v>
      </c>
      <c r="T266" s="0" t="n">
        <f aca="false">N$252/N266</f>
        <v>7.4712761541283</v>
      </c>
      <c r="U266" s="0" t="n">
        <f aca="false">O$252/O266</f>
        <v>7.29366176331519</v>
      </c>
      <c r="V266" s="0" t="n">
        <f aca="false">(N$252+O$252)/(N266+O266)</f>
        <v>7.43659982867984</v>
      </c>
    </row>
    <row r="267" customFormat="false" ht="12.8" hidden="false" customHeight="false" outlineLevel="0" collapsed="false">
      <c r="B267" s="0" t="n">
        <v>10305829</v>
      </c>
      <c r="C267" s="0" t="n">
        <v>4776074912</v>
      </c>
      <c r="D267" s="0" t="n">
        <v>1222588501</v>
      </c>
      <c r="E267" s="0" t="n">
        <v>500615059</v>
      </c>
      <c r="F267" s="0" t="n">
        <v>513996992</v>
      </c>
      <c r="G267" s="0" t="n">
        <v>9965667724</v>
      </c>
      <c r="H267" s="0" t="n">
        <v>3122772216</v>
      </c>
      <c r="I267" s="0" t="n">
        <v>9238952636</v>
      </c>
      <c r="J267" s="0" t="n">
        <v>1562362670</v>
      </c>
      <c r="K267" s="0" t="n">
        <v>240268</v>
      </c>
      <c r="L267" s="0" t="n">
        <v>16</v>
      </c>
      <c r="M267" s="0" t="n">
        <f aca="false">K267/1000000</f>
        <v>0.240268</v>
      </c>
      <c r="N267" s="0" t="n">
        <f aca="false">(G267+I267)/1000000000</f>
        <v>19.20462036</v>
      </c>
      <c r="O267" s="0" t="n">
        <f aca="false">(H267+J267)/1000000000</f>
        <v>4.685134886</v>
      </c>
      <c r="P267" s="0" t="n">
        <f aca="false">N267/$M267</f>
        <v>79.9299963374232</v>
      </c>
      <c r="Q267" s="0" t="n">
        <f aca="false">O267/$M267</f>
        <v>19.4996207817937</v>
      </c>
      <c r="R267" s="0" t="n">
        <f aca="false">P267+Q267</f>
        <v>99.4296171192169</v>
      </c>
      <c r="S267" s="0" t="n">
        <f aca="false">M$252/M267</f>
        <v>12.344244760018</v>
      </c>
      <c r="T267" s="0" t="n">
        <f aca="false">N$252/N267</f>
        <v>7.86173619180046</v>
      </c>
      <c r="U267" s="0" t="n">
        <f aca="false">O$252/O267</f>
        <v>7.6319953128453</v>
      </c>
      <c r="V267" s="0" t="n">
        <f aca="false">(N$252+O$252)/(N267+O267)</f>
        <v>7.81668060225384</v>
      </c>
    </row>
    <row r="268" customFormat="false" ht="12.8" hidden="false" customHeight="false" outlineLevel="0" collapsed="false">
      <c r="B268" s="0" t="n">
        <v>10408102</v>
      </c>
      <c r="C268" s="0" t="n">
        <v>4750332287</v>
      </c>
      <c r="D268" s="0" t="n">
        <v>1219600512</v>
      </c>
      <c r="E268" s="0" t="n">
        <v>501245783</v>
      </c>
      <c r="F268" s="0" t="n">
        <v>506196260</v>
      </c>
      <c r="G268" s="0" t="n">
        <v>9574615478</v>
      </c>
      <c r="H268" s="0" t="n">
        <v>3037292480</v>
      </c>
      <c r="I268" s="0" t="n">
        <v>8743591308</v>
      </c>
      <c r="J268" s="0" t="n">
        <v>1473358154</v>
      </c>
      <c r="K268" s="0" t="n">
        <v>227467</v>
      </c>
      <c r="L268" s="0" t="n">
        <v>17</v>
      </c>
      <c r="M268" s="0" t="n">
        <f aca="false">K268/1000000</f>
        <v>0.227467</v>
      </c>
      <c r="N268" s="0" t="n">
        <f aca="false">(G268+I268)/1000000000</f>
        <v>18.318206786</v>
      </c>
      <c r="O268" s="0" t="n">
        <f aca="false">(H268+J268)/1000000000</f>
        <v>4.510650634</v>
      </c>
      <c r="P268" s="0" t="n">
        <f aca="false">N268/$M268</f>
        <v>80.5312717273275</v>
      </c>
      <c r="Q268" s="0" t="n">
        <f aca="false">O268/$M268</f>
        <v>19.829912180668</v>
      </c>
      <c r="R268" s="0" t="n">
        <f aca="false">P268+Q268</f>
        <v>100.361183907995</v>
      </c>
      <c r="S268" s="0" t="n">
        <f aca="false">M$252/M268</f>
        <v>13.0389331199691</v>
      </c>
      <c r="T268" s="0" t="n">
        <f aca="false">N$252/N268</f>
        <v>8.24216369526903</v>
      </c>
      <c r="U268" s="0" t="n">
        <f aca="false">O$252/O268</f>
        <v>7.92722167850342</v>
      </c>
      <c r="V268" s="0" t="n">
        <f aca="false">(N$252+O$252)/(N268+O268)</f>
        <v>8.17993572733085</v>
      </c>
    </row>
    <row r="269" customFormat="false" ht="12.8" hidden="false" customHeight="false" outlineLevel="0" collapsed="false">
      <c r="B269" s="0" t="n">
        <v>10414618</v>
      </c>
      <c r="C269" s="0" t="n">
        <v>4714837087</v>
      </c>
      <c r="D269" s="0" t="n">
        <v>1215117050</v>
      </c>
      <c r="E269" s="0" t="n">
        <v>501785586</v>
      </c>
      <c r="F269" s="0" t="n">
        <v>495636488</v>
      </c>
      <c r="G269" s="0" t="n">
        <v>9150070190</v>
      </c>
      <c r="H269" s="0" t="n">
        <v>2983276367</v>
      </c>
      <c r="I269" s="0" t="n">
        <v>8267852783</v>
      </c>
      <c r="J269" s="0" t="n">
        <v>1354461669</v>
      </c>
      <c r="K269" s="0" t="n">
        <v>215199</v>
      </c>
      <c r="L269" s="0" t="n">
        <v>18</v>
      </c>
      <c r="M269" s="0" t="n">
        <f aca="false">K269/1000000</f>
        <v>0.215199</v>
      </c>
      <c r="N269" s="0" t="n">
        <f aca="false">(G269+I269)/1000000000</f>
        <v>17.417922973</v>
      </c>
      <c r="O269" s="0" t="n">
        <f aca="false">(H269+J269)/1000000000</f>
        <v>4.337738036</v>
      </c>
      <c r="P269" s="0" t="n">
        <f aca="false">N269/$M269</f>
        <v>80.9386798869883</v>
      </c>
      <c r="Q269" s="0" t="n">
        <f aca="false">O269/$M269</f>
        <v>20.1568689259708</v>
      </c>
      <c r="R269" s="0" t="n">
        <f aca="false">P269+Q269</f>
        <v>101.095548812959</v>
      </c>
      <c r="S269" s="0" t="n">
        <f aca="false">M$252/M269</f>
        <v>13.7822527056353</v>
      </c>
      <c r="T269" s="0" t="n">
        <f aca="false">N$252/N269</f>
        <v>8.66817812709591</v>
      </c>
      <c r="U269" s="0" t="n">
        <f aca="false">O$252/O269</f>
        <v>8.24321966731142</v>
      </c>
      <c r="V269" s="0" t="n">
        <f aca="false">(N$252+O$252)/(N269+O269)</f>
        <v>8.58344806653997</v>
      </c>
    </row>
    <row r="270" customFormat="false" ht="12.8" hidden="false" customHeight="false" outlineLevel="0" collapsed="false">
      <c r="B270" s="0" t="n">
        <v>10580828</v>
      </c>
      <c r="C270" s="0" t="n">
        <v>4743827821</v>
      </c>
      <c r="D270" s="0" t="n">
        <v>1219955700</v>
      </c>
      <c r="E270" s="0" t="n">
        <v>502420770</v>
      </c>
      <c r="F270" s="0" t="n">
        <v>503451751</v>
      </c>
      <c r="G270" s="0" t="n">
        <v>8909301757</v>
      </c>
      <c r="H270" s="0" t="n">
        <v>2850219726</v>
      </c>
      <c r="I270" s="0" t="n">
        <v>8142333984</v>
      </c>
      <c r="J270" s="0" t="n">
        <v>1393585205</v>
      </c>
      <c r="K270" s="0" t="n">
        <v>209586</v>
      </c>
      <c r="L270" s="0" t="n">
        <v>19</v>
      </c>
      <c r="M270" s="0" t="n">
        <f aca="false">K270/1000000</f>
        <v>0.209586</v>
      </c>
      <c r="N270" s="0" t="n">
        <f aca="false">(G270+I270)/1000000000</f>
        <v>17.051635741</v>
      </c>
      <c r="O270" s="0" t="n">
        <f aca="false">(H270+J270)/1000000000</f>
        <v>4.243804931</v>
      </c>
      <c r="P270" s="0" t="n">
        <f aca="false">N270/$M270</f>
        <v>81.3586582166748</v>
      </c>
      <c r="Q270" s="0" t="n">
        <f aca="false">O270/$M270</f>
        <v>20.2485134073841</v>
      </c>
      <c r="R270" s="0" t="n">
        <f aca="false">P270+Q270</f>
        <v>101.607171624059</v>
      </c>
      <c r="S270" s="0" t="n">
        <f aca="false">M$252/M270</f>
        <v>14.1513603007835</v>
      </c>
      <c r="T270" s="0" t="n">
        <f aca="false">N$252/N270</f>
        <v>8.85437979248938</v>
      </c>
      <c r="U270" s="0" t="n">
        <f aca="false">O$252/O270</f>
        <v>8.42567650289579</v>
      </c>
      <c r="V270" s="0" t="n">
        <f aca="false">(N$252+O$252)/(N270+O270)</f>
        <v>8.76894680416407</v>
      </c>
    </row>
    <row r="271" customFormat="false" ht="12.8" hidden="false" customHeight="false" outlineLevel="0" collapsed="false">
      <c r="B271" s="0" t="n">
        <v>10739557</v>
      </c>
      <c r="C271" s="0" t="n">
        <v>4702768722</v>
      </c>
      <c r="D271" s="0" t="n">
        <v>1214819156</v>
      </c>
      <c r="E271" s="0" t="n">
        <v>503093268</v>
      </c>
      <c r="F271" s="0" t="n">
        <v>491228149</v>
      </c>
      <c r="G271" s="0" t="n">
        <v>8459213256</v>
      </c>
      <c r="H271" s="0" t="n">
        <v>2657333374</v>
      </c>
      <c r="I271" s="0" t="n">
        <v>7862777709</v>
      </c>
      <c r="J271" s="0" t="n">
        <v>1427734375</v>
      </c>
      <c r="K271" s="0" t="n">
        <v>199396</v>
      </c>
      <c r="L271" s="0" t="n">
        <v>20</v>
      </c>
      <c r="M271" s="0" t="n">
        <f aca="false">K271/1000000</f>
        <v>0.199396</v>
      </c>
      <c r="N271" s="0" t="n">
        <f aca="false">(G271+I271)/1000000000</f>
        <v>16.321990965</v>
      </c>
      <c r="O271" s="0" t="n">
        <f aca="false">(H271+J271)/1000000000</f>
        <v>4.085067749</v>
      </c>
      <c r="P271" s="0" t="n">
        <f aca="false">N271/$M271</f>
        <v>81.8571634586451</v>
      </c>
      <c r="Q271" s="0" t="n">
        <f aca="false">O271/$M271</f>
        <v>20.4872101195611</v>
      </c>
      <c r="R271" s="0" t="n">
        <f aca="false">P271+Q271</f>
        <v>102.344373578206</v>
      </c>
      <c r="S271" s="0" t="n">
        <f aca="false">M$252/M271</f>
        <v>14.874556159602</v>
      </c>
      <c r="T271" s="0" t="n">
        <f aca="false">N$252/N271</f>
        <v>9.25019865883745</v>
      </c>
      <c r="U271" s="0" t="n">
        <f aca="false">O$252/O271</f>
        <v>8.75308065545622</v>
      </c>
      <c r="V271" s="0" t="n">
        <f aca="false">(N$252+O$252)/(N271+O271)</f>
        <v>9.15068599748235</v>
      </c>
    </row>
    <row r="272" customFormat="false" ht="12.8" hidden="false" customHeight="false" outlineLevel="0" collapsed="false">
      <c r="B272" s="0" t="n">
        <v>10963210</v>
      </c>
      <c r="C272" s="0" t="n">
        <v>4691438453</v>
      </c>
      <c r="D272" s="0" t="n">
        <v>1213973356</v>
      </c>
      <c r="E272" s="0" t="n">
        <v>503796985</v>
      </c>
      <c r="F272" s="0" t="n">
        <v>487474959</v>
      </c>
      <c r="G272" s="0" t="n">
        <v>8089416503</v>
      </c>
      <c r="H272" s="0" t="n">
        <v>2532043457</v>
      </c>
      <c r="I272" s="0" t="n">
        <v>7687026977</v>
      </c>
      <c r="J272" s="0" t="n">
        <v>1459976196</v>
      </c>
      <c r="K272" s="0" t="n">
        <v>191275</v>
      </c>
      <c r="L272" s="0" t="n">
        <v>21</v>
      </c>
      <c r="M272" s="0" t="n">
        <f aca="false">K272/1000000</f>
        <v>0.191275</v>
      </c>
      <c r="N272" s="0" t="n">
        <f aca="false">(G272+I272)/1000000000</f>
        <v>15.77644348</v>
      </c>
      <c r="O272" s="0" t="n">
        <f aca="false">(H272+J272)/1000000000</f>
        <v>3.992019653</v>
      </c>
      <c r="P272" s="0" t="n">
        <f aca="false">N272/$M272</f>
        <v>82.4804259835316</v>
      </c>
      <c r="Q272" s="0" t="n">
        <f aca="false">O272/$M272</f>
        <v>20.8705771951379</v>
      </c>
      <c r="R272" s="0" t="n">
        <f aca="false">P272+Q272</f>
        <v>103.351003178669</v>
      </c>
      <c r="S272" s="0" t="n">
        <f aca="false">M$252/M272</f>
        <v>15.5060880930597</v>
      </c>
      <c r="T272" s="0" t="n">
        <f aca="false">N$252/N272</f>
        <v>9.57006939652789</v>
      </c>
      <c r="U272" s="0" t="n">
        <f aca="false">O$252/O272</f>
        <v>8.95710206815457</v>
      </c>
      <c r="V272" s="0" t="n">
        <f aca="false">(N$252+O$252)/(N272+O272)</f>
        <v>9.44628751196508</v>
      </c>
    </row>
    <row r="273" customFormat="false" ht="12.8" hidden="false" customHeight="false" outlineLevel="0" collapsed="false">
      <c r="B273" s="0" t="n">
        <v>11033872</v>
      </c>
      <c r="C273" s="0" t="n">
        <v>4667951153</v>
      </c>
      <c r="D273" s="0" t="n">
        <v>1211436940</v>
      </c>
      <c r="E273" s="0" t="n">
        <v>504532077</v>
      </c>
      <c r="F273" s="0" t="n">
        <v>480224940</v>
      </c>
      <c r="G273" s="0" t="n">
        <v>7786376953</v>
      </c>
      <c r="H273" s="0" t="n">
        <v>2448074340</v>
      </c>
      <c r="I273" s="0" t="n">
        <v>7441726684</v>
      </c>
      <c r="J273" s="0" t="n">
        <v>1414916992</v>
      </c>
      <c r="K273" s="0" t="n">
        <v>183579</v>
      </c>
      <c r="L273" s="0" t="n">
        <v>22</v>
      </c>
      <c r="M273" s="0" t="n">
        <f aca="false">K273/1000000</f>
        <v>0.183579</v>
      </c>
      <c r="N273" s="0" t="n">
        <f aca="false">(G273+I273)/1000000000</f>
        <v>15.228103637</v>
      </c>
      <c r="O273" s="0" t="n">
        <f aca="false">(H273+J273)/1000000000</f>
        <v>3.862991332</v>
      </c>
      <c r="P273" s="0" t="n">
        <f aca="false">N273/$M273</f>
        <v>82.9512288279161</v>
      </c>
      <c r="Q273" s="0" t="n">
        <f aca="false">O273/$M273</f>
        <v>21.0426646402911</v>
      </c>
      <c r="R273" s="0" t="n">
        <f aca="false">P273+Q273</f>
        <v>103.993893468207</v>
      </c>
      <c r="S273" s="0" t="n">
        <f aca="false">M$252/M273</f>
        <v>16.1561344162459</v>
      </c>
      <c r="T273" s="0" t="n">
        <f aca="false">N$252/N273</f>
        <v>9.91467240656001</v>
      </c>
      <c r="U273" s="0" t="n">
        <f aca="false">O$252/O273</f>
        <v>9.25627950386506</v>
      </c>
      <c r="V273" s="0" t="n">
        <f aca="false">(N$252+O$252)/(N273+O273)</f>
        <v>9.78144976635572</v>
      </c>
    </row>
    <row r="274" customFormat="false" ht="12.8" hidden="false" customHeight="false" outlineLevel="0" collapsed="false">
      <c r="B274" s="0" t="n">
        <v>11160300</v>
      </c>
      <c r="C274" s="0" t="n">
        <v>4654906940</v>
      </c>
      <c r="D274" s="0" t="n">
        <v>1210417185</v>
      </c>
      <c r="E274" s="0" t="n">
        <v>505300539</v>
      </c>
      <c r="F274" s="0" t="n">
        <v>475934340</v>
      </c>
      <c r="G274" s="0" t="n">
        <v>7500305175</v>
      </c>
      <c r="H274" s="0" t="n">
        <v>2364532470</v>
      </c>
      <c r="I274" s="0" t="n">
        <v>7257369995</v>
      </c>
      <c r="J274" s="0" t="n">
        <v>1345718383</v>
      </c>
      <c r="K274" s="0" t="n">
        <v>176605</v>
      </c>
      <c r="L274" s="0" t="n">
        <v>23</v>
      </c>
      <c r="M274" s="0" t="n">
        <f aca="false">K274/1000000</f>
        <v>0.176605</v>
      </c>
      <c r="N274" s="0" t="n">
        <f aca="false">(G274+I274)/1000000000</f>
        <v>14.75767517</v>
      </c>
      <c r="O274" s="0" t="n">
        <f aca="false">(H274+J274)/1000000000</f>
        <v>3.710250853</v>
      </c>
      <c r="P274" s="0" t="n">
        <f aca="false">N274/$M274</f>
        <v>83.5631786755754</v>
      </c>
      <c r="Q274" s="0" t="n">
        <f aca="false">O274/$M274</f>
        <v>21.0087531666714</v>
      </c>
      <c r="R274" s="0" t="n">
        <f aca="false">P274+Q274</f>
        <v>104.571931842247</v>
      </c>
      <c r="S274" s="0" t="n">
        <f aca="false">M$252/M274</f>
        <v>16.7941281390674</v>
      </c>
      <c r="T274" s="0" t="n">
        <f aca="false">N$252/N274</f>
        <v>10.2307211125585</v>
      </c>
      <c r="U274" s="0" t="n">
        <f aca="false">O$252/O274</f>
        <v>9.63733421450143</v>
      </c>
      <c r="V274" s="0" t="n">
        <f aca="false">(N$252+O$252)/(N274+O274)</f>
        <v>10.1115082544426</v>
      </c>
    </row>
    <row r="275" customFormat="false" ht="12.8" hidden="false" customHeight="false" outlineLevel="0" collapsed="false">
      <c r="B275" s="0" t="n">
        <v>11263652</v>
      </c>
      <c r="C275" s="0" t="n">
        <v>4647169291</v>
      </c>
      <c r="D275" s="0" t="n">
        <v>1210193371</v>
      </c>
      <c r="E275" s="0" t="n">
        <v>506137162</v>
      </c>
      <c r="F275" s="0" t="n">
        <v>473139884</v>
      </c>
      <c r="G275" s="0" t="n">
        <v>7241104125</v>
      </c>
      <c r="H275" s="0" t="n">
        <v>2294372558</v>
      </c>
      <c r="I275" s="0" t="n">
        <v>7088867187</v>
      </c>
      <c r="J275" s="0" t="n">
        <v>1315628051</v>
      </c>
      <c r="K275" s="0" t="n">
        <v>170344</v>
      </c>
      <c r="L275" s="0" t="n">
        <v>24</v>
      </c>
      <c r="M275" s="0" t="n">
        <f aca="false">K275/1000000</f>
        <v>0.170344</v>
      </c>
      <c r="N275" s="0" t="n">
        <f aca="false">(G275+I275)/1000000000</f>
        <v>14.329971312</v>
      </c>
      <c r="O275" s="0" t="n">
        <f aca="false">(H275+J275)/1000000000</f>
        <v>3.610000609</v>
      </c>
      <c r="P275" s="0" t="n">
        <f aca="false">N275/$M275</f>
        <v>84.1237220682853</v>
      </c>
      <c r="Q275" s="0" t="n">
        <f aca="false">O275/$M275</f>
        <v>21.1924142265064</v>
      </c>
      <c r="R275" s="0" t="n">
        <f aca="false">P275+Q275</f>
        <v>105.316136294792</v>
      </c>
      <c r="S275" s="0" t="n">
        <f aca="false">M$252/M275</f>
        <v>17.4113969379608</v>
      </c>
      <c r="T275" s="0" t="n">
        <f aca="false">N$252/N275</f>
        <v>10.5360754496115</v>
      </c>
      <c r="U275" s="0" t="n">
        <f aca="false">O$252/O275</f>
        <v>9.90496439276363</v>
      </c>
      <c r="V275" s="0" t="n">
        <f aca="false">(N$252+O$252)/(N275+O275)</f>
        <v>10.4090790802972</v>
      </c>
    </row>
    <row r="276" customFormat="false" ht="12.8" hidden="false" customHeight="false" outlineLevel="0" collapsed="false">
      <c r="A276" s="0" t="s">
        <v>0</v>
      </c>
      <c r="B276" s="0" t="s">
        <v>1</v>
      </c>
      <c r="C276" s="0" t="s">
        <v>2</v>
      </c>
      <c r="D276" s="0" t="s">
        <v>76</v>
      </c>
      <c r="E276" s="0" t="s">
        <v>77</v>
      </c>
      <c r="F276" s="0" t="s">
        <v>4</v>
      </c>
      <c r="G276" s="0" t="s">
        <v>5</v>
      </c>
      <c r="H276" s="0" t="s">
        <v>70</v>
      </c>
      <c r="I276" s="0" t="s">
        <v>78</v>
      </c>
      <c r="J276" s="0" t="s">
        <v>79</v>
      </c>
      <c r="K276" s="0" t="s">
        <v>7</v>
      </c>
      <c r="L276" s="0" t="s">
        <v>8</v>
      </c>
      <c r="M276" s="0" t="s">
        <v>9</v>
      </c>
      <c r="N276" s="0" t="s">
        <v>80</v>
      </c>
      <c r="O276" s="0" t="s">
        <v>81</v>
      </c>
      <c r="P276" s="0" t="s">
        <v>82</v>
      </c>
      <c r="Q276" s="0" t="s">
        <v>83</v>
      </c>
      <c r="R276" s="0" t="s">
        <v>84</v>
      </c>
      <c r="S276" s="0" t="s">
        <v>16</v>
      </c>
      <c r="T276" s="0" t="s">
        <v>85</v>
      </c>
      <c r="U276" s="0" t="s">
        <v>86</v>
      </c>
      <c r="V276" s="0" t="s">
        <v>87</v>
      </c>
    </row>
    <row r="277" customFormat="false" ht="12.8" hidden="false" customHeight="false" outlineLevel="0" collapsed="false">
      <c r="A277" s="0" t="s">
        <v>57</v>
      </c>
      <c r="B277" s="0" t="n">
        <v>197138734</v>
      </c>
      <c r="C277" s="0" t="n">
        <v>199523132686</v>
      </c>
      <c r="D277" s="0" t="n">
        <v>59690048401</v>
      </c>
      <c r="E277" s="0" t="n">
        <v>24297152469</v>
      </c>
      <c r="F277" s="0" t="n">
        <v>1965509396</v>
      </c>
      <c r="G277" s="0" t="n">
        <v>1435542236328</v>
      </c>
      <c r="H277" s="0" t="n">
        <v>526416595458</v>
      </c>
      <c r="I277" s="0" t="n">
        <v>1024128982543</v>
      </c>
      <c r="J277" s="0" t="n">
        <v>239645401000</v>
      </c>
      <c r="K277" s="0" t="n">
        <v>57576235</v>
      </c>
      <c r="L277" s="0" t="n">
        <v>1</v>
      </c>
      <c r="M277" s="0" t="n">
        <f aca="false">K277/1000000</f>
        <v>57.576235</v>
      </c>
      <c r="N277" s="0" t="n">
        <f aca="false">(G277+I277)/1000000000</f>
        <v>2459.671218871</v>
      </c>
      <c r="O277" s="0" t="n">
        <f aca="false">(H277+J277)/1000000000</f>
        <v>766.061996458</v>
      </c>
      <c r="P277" s="0" t="n">
        <f aca="false">N277/$M277</f>
        <v>42.7202511395717</v>
      </c>
      <c r="Q277" s="0" t="n">
        <f aca="false">O277/$M277</f>
        <v>13.3051769789741</v>
      </c>
      <c r="R277" s="0" t="n">
        <f aca="false">P277+Q277</f>
        <v>56.0254281185458</v>
      </c>
      <c r="S277" s="0" t="n">
        <f aca="false">M$277/M277</f>
        <v>1</v>
      </c>
      <c r="T277" s="0" t="n">
        <f aca="false">N$277/N277</f>
        <v>1</v>
      </c>
      <c r="U277" s="0" t="n">
        <f aca="false">O$277/O277</f>
        <v>1</v>
      </c>
      <c r="V277" s="0" t="n">
        <f aca="false">(N$277+O$277)/(N277+O277)</f>
        <v>1</v>
      </c>
    </row>
    <row r="278" customFormat="false" ht="12.8" hidden="false" customHeight="false" outlineLevel="0" collapsed="false">
      <c r="B278" s="0" t="n">
        <v>199017316</v>
      </c>
      <c r="C278" s="0" t="n">
        <v>199960596363</v>
      </c>
      <c r="D278" s="0" t="n">
        <v>59781346695</v>
      </c>
      <c r="E278" s="0" t="n">
        <v>24301160382</v>
      </c>
      <c r="F278" s="0" t="n">
        <v>2084980070</v>
      </c>
      <c r="G278" s="0" t="n">
        <v>910699722290</v>
      </c>
      <c r="H278" s="0" t="n">
        <v>292232940673</v>
      </c>
      <c r="I278" s="0" t="n">
        <v>541276443481</v>
      </c>
      <c r="J278" s="0" t="n">
        <v>124572448730</v>
      </c>
      <c r="K278" s="0" t="n">
        <v>29638517</v>
      </c>
      <c r="L278" s="0" t="n">
        <v>2</v>
      </c>
      <c r="M278" s="0" t="n">
        <f aca="false">K278/1000000</f>
        <v>29.638517</v>
      </c>
      <c r="N278" s="0" t="n">
        <f aca="false">(G278+I278)/1000000000</f>
        <v>1451.976165771</v>
      </c>
      <c r="O278" s="0" t="n">
        <f aca="false">(H278+J278)/1000000000</f>
        <v>416.805389403</v>
      </c>
      <c r="P278" s="0" t="n">
        <f aca="false">N278/$M278</f>
        <v>48.9895012551067</v>
      </c>
      <c r="Q278" s="0" t="n">
        <f aca="false">O278/$M278</f>
        <v>14.062963723961</v>
      </c>
      <c r="R278" s="0" t="n">
        <f aca="false">P278+Q278</f>
        <v>63.0524649790676</v>
      </c>
      <c r="S278" s="0" t="n">
        <f aca="false">M$277/M278</f>
        <v>1.94261524623516</v>
      </c>
      <c r="T278" s="0" t="n">
        <f aca="false">N$277/N278</f>
        <v>1.69401624961586</v>
      </c>
      <c r="U278" s="0" t="n">
        <f aca="false">O$277/O278</f>
        <v>1.83793687877992</v>
      </c>
      <c r="V278" s="0" t="n">
        <f aca="false">(N$277+O$277)/(N278+O278)</f>
        <v>1.72611571769749</v>
      </c>
    </row>
    <row r="279" customFormat="false" ht="12.8" hidden="false" customHeight="false" outlineLevel="0" collapsed="false">
      <c r="B279" s="0" t="n">
        <v>201088098</v>
      </c>
      <c r="C279" s="0" t="n">
        <v>200427049253</v>
      </c>
      <c r="D279" s="0" t="n">
        <v>59900408246</v>
      </c>
      <c r="E279" s="0" t="n">
        <v>24304295879</v>
      </c>
      <c r="F279" s="0" t="n">
        <v>2210389807</v>
      </c>
      <c r="G279" s="0" t="n">
        <v>677932373046</v>
      </c>
      <c r="H279" s="0" t="n">
        <v>220067855834</v>
      </c>
      <c r="I279" s="0" t="n">
        <v>402600738525</v>
      </c>
      <c r="J279" s="0" t="n">
        <v>84432281494</v>
      </c>
      <c r="K279" s="0" t="n">
        <v>20083734</v>
      </c>
      <c r="L279" s="0" t="n">
        <v>3</v>
      </c>
      <c r="M279" s="0" t="n">
        <f aca="false">K279/1000000</f>
        <v>20.083734</v>
      </c>
      <c r="N279" s="0" t="n">
        <f aca="false">(G279+I279)/1000000000</f>
        <v>1080.533111571</v>
      </c>
      <c r="O279" s="0" t="n">
        <f aca="false">(H279+J279)/1000000000</f>
        <v>304.500137328</v>
      </c>
      <c r="P279" s="0" t="n">
        <f aca="false">N279/$M279</f>
        <v>53.8014052352516</v>
      </c>
      <c r="Q279" s="0" t="n">
        <f aca="false">O279/$M279</f>
        <v>15.161530088379</v>
      </c>
      <c r="R279" s="0" t="n">
        <f aca="false">P279+Q279</f>
        <v>68.9629353236306</v>
      </c>
      <c r="S279" s="0" t="n">
        <f aca="false">M$277/M279</f>
        <v>2.86680927958914</v>
      </c>
      <c r="T279" s="0" t="n">
        <f aca="false">N$277/N279</f>
        <v>2.27634969491574</v>
      </c>
      <c r="U279" s="0" t="n">
        <f aca="false">O$277/O279</f>
        <v>2.51580180941862</v>
      </c>
      <c r="V279" s="0" t="n">
        <f aca="false">(N$277+O$277)/(N279+O279)</f>
        <v>2.3289933421405</v>
      </c>
    </row>
    <row r="280" customFormat="false" ht="12.8" hidden="false" customHeight="false" outlineLevel="0" collapsed="false">
      <c r="B280" s="0" t="n">
        <v>202538938</v>
      </c>
      <c r="C280" s="0" t="n">
        <v>201005831951</v>
      </c>
      <c r="D280" s="0" t="n">
        <v>60049845262</v>
      </c>
      <c r="E280" s="0" t="n">
        <v>24307763969</v>
      </c>
      <c r="F280" s="0" t="n">
        <v>2366391222</v>
      </c>
      <c r="G280" s="0" t="n">
        <v>588236221313</v>
      </c>
      <c r="H280" s="0" t="n">
        <v>184832809448</v>
      </c>
      <c r="I280" s="0" t="n">
        <v>332162536621</v>
      </c>
      <c r="J280" s="0" t="n">
        <v>65969558715</v>
      </c>
      <c r="K280" s="0" t="n">
        <v>15678678</v>
      </c>
      <c r="L280" s="0" t="n">
        <v>4</v>
      </c>
      <c r="M280" s="0" t="n">
        <f aca="false">K280/1000000</f>
        <v>15.678678</v>
      </c>
      <c r="N280" s="0" t="n">
        <f aca="false">(G280+I280)/1000000000</f>
        <v>920.398757934</v>
      </c>
      <c r="O280" s="0" t="n">
        <f aca="false">(H280+J280)/1000000000</f>
        <v>250.802368163</v>
      </c>
      <c r="P280" s="0" t="n">
        <f aca="false">N280/$M280</f>
        <v>58.7038497719004</v>
      </c>
      <c r="Q280" s="0" t="n">
        <f aca="false">O280/$M280</f>
        <v>15.9963976658619</v>
      </c>
      <c r="R280" s="0" t="n">
        <f aca="false">P280+Q280</f>
        <v>74.7002474377623</v>
      </c>
      <c r="S280" s="0" t="n">
        <f aca="false">M$277/M280</f>
        <v>3.67226337577696</v>
      </c>
      <c r="T280" s="0" t="n">
        <f aca="false">N$277/N280</f>
        <v>2.67239736871459</v>
      </c>
      <c r="U280" s="0" t="n">
        <f aca="false">O$277/O280</f>
        <v>3.05444482868729</v>
      </c>
      <c r="V280" s="0" t="n">
        <f aca="false">(N$277+O$277)/(N280+O280)</f>
        <v>2.75420945510758</v>
      </c>
    </row>
    <row r="281" customFormat="false" ht="12.8" hidden="false" customHeight="false" outlineLevel="0" collapsed="false">
      <c r="B281" s="0" t="n">
        <v>201872926</v>
      </c>
      <c r="C281" s="0" t="n">
        <v>201635904443</v>
      </c>
      <c r="D281" s="0" t="n">
        <v>60213910527</v>
      </c>
      <c r="E281" s="0" t="n">
        <v>24311477759</v>
      </c>
      <c r="F281" s="0" t="n">
        <v>2536245456</v>
      </c>
      <c r="G281" s="0" t="n">
        <v>535927307128</v>
      </c>
      <c r="H281" s="0" t="n">
        <v>159747543334</v>
      </c>
      <c r="I281" s="0" t="n">
        <v>281776077270</v>
      </c>
      <c r="J281" s="0" t="n">
        <v>54351257324</v>
      </c>
      <c r="K281" s="0" t="n">
        <v>12902320</v>
      </c>
      <c r="L281" s="0" t="n">
        <v>5</v>
      </c>
      <c r="M281" s="0" t="n">
        <f aca="false">K281/1000000</f>
        <v>12.90232</v>
      </c>
      <c r="N281" s="0" t="n">
        <f aca="false">(G281+I281)/1000000000</f>
        <v>817.703384398</v>
      </c>
      <c r="O281" s="0" t="n">
        <f aca="false">(H281+J281)/1000000000</f>
        <v>214.098800658</v>
      </c>
      <c r="P281" s="0" t="n">
        <f aca="false">N281/$M281</f>
        <v>63.3764613184296</v>
      </c>
      <c r="Q281" s="0" t="n">
        <f aca="false">O281/$M281</f>
        <v>16.593821937295</v>
      </c>
      <c r="R281" s="0" t="n">
        <f aca="false">P281+Q281</f>
        <v>79.9702832557246</v>
      </c>
      <c r="S281" s="0" t="n">
        <f aca="false">M$277/M281</f>
        <v>4.46247147799776</v>
      </c>
      <c r="T281" s="0" t="n">
        <f aca="false">N$277/N281</f>
        <v>3.00802377219195</v>
      </c>
      <c r="U281" s="0" t="n">
        <f aca="false">O$277/O281</f>
        <v>3.57807700978999</v>
      </c>
      <c r="V281" s="0" t="n">
        <f aca="false">(N$277+O$277)/(N281+O281)</f>
        <v>3.12630973460666</v>
      </c>
    </row>
    <row r="282" customFormat="false" ht="12.8" hidden="false" customHeight="false" outlineLevel="0" collapsed="false">
      <c r="B282" s="0" t="n">
        <v>203154563</v>
      </c>
      <c r="C282" s="0" t="n">
        <v>202180190380</v>
      </c>
      <c r="D282" s="0" t="n">
        <v>60357338624</v>
      </c>
      <c r="E282" s="0" t="n">
        <v>24315267190</v>
      </c>
      <c r="F282" s="0" t="n">
        <v>2682428719</v>
      </c>
      <c r="G282" s="0" t="n">
        <v>502118331909</v>
      </c>
      <c r="H282" s="0" t="n">
        <v>144708892822</v>
      </c>
      <c r="I282" s="0" t="n">
        <v>244662872314</v>
      </c>
      <c r="J282" s="0" t="n">
        <v>46767639160</v>
      </c>
      <c r="K282" s="0" t="n">
        <v>11092530</v>
      </c>
      <c r="L282" s="0" t="n">
        <v>6</v>
      </c>
      <c r="M282" s="0" t="n">
        <f aca="false">K282/1000000</f>
        <v>11.09253</v>
      </c>
      <c r="N282" s="0" t="n">
        <f aca="false">(G282+I282)/1000000000</f>
        <v>746.781204223</v>
      </c>
      <c r="O282" s="0" t="n">
        <f aca="false">(H282+J282)/1000000000</f>
        <v>191.476531982</v>
      </c>
      <c r="P282" s="0" t="n">
        <f aca="false">N282/$M282</f>
        <v>67.3228924531194</v>
      </c>
      <c r="Q282" s="0" t="n">
        <f aca="false">O282/$M282</f>
        <v>17.2617547107828</v>
      </c>
      <c r="R282" s="0" t="n">
        <f aca="false">P282+Q282</f>
        <v>84.5846471639022</v>
      </c>
      <c r="S282" s="0" t="n">
        <f aca="false">M$277/M282</f>
        <v>5.19054129220295</v>
      </c>
      <c r="T282" s="0" t="n">
        <f aca="false">N$277/N282</f>
        <v>3.29369727700927</v>
      </c>
      <c r="U282" s="0" t="n">
        <f aca="false">O$277/O282</f>
        <v>4.00081403464115</v>
      </c>
      <c r="V282" s="0" t="n">
        <f aca="false">(N$277+O$277)/(N282+O282)</f>
        <v>3.43800332345377</v>
      </c>
    </row>
    <row r="283" customFormat="false" ht="12.8" hidden="false" customHeight="false" outlineLevel="0" collapsed="false">
      <c r="B283" s="0" t="n">
        <v>190946334</v>
      </c>
      <c r="C283" s="0" t="n">
        <v>202334928894</v>
      </c>
      <c r="D283" s="0" t="n">
        <v>60257471032</v>
      </c>
      <c r="E283" s="0" t="n">
        <v>24319078240</v>
      </c>
      <c r="F283" s="0" t="n">
        <v>2735989437</v>
      </c>
      <c r="G283" s="0" t="n">
        <v>425364685058</v>
      </c>
      <c r="H283" s="0" t="n">
        <v>125641174316</v>
      </c>
      <c r="I283" s="0" t="n">
        <v>252305953979</v>
      </c>
      <c r="J283" s="0" t="n">
        <v>41300750732</v>
      </c>
      <c r="K283" s="0" t="n">
        <v>9337550</v>
      </c>
      <c r="L283" s="0" t="n">
        <v>7</v>
      </c>
      <c r="M283" s="0" t="n">
        <f aca="false">K283/1000000</f>
        <v>9.33755</v>
      </c>
      <c r="N283" s="0" t="n">
        <f aca="false">(G283+I283)/1000000000</f>
        <v>677.670639037</v>
      </c>
      <c r="O283" s="0" t="n">
        <f aca="false">(H283+J283)/1000000000</f>
        <v>166.941925048</v>
      </c>
      <c r="P283" s="0" t="n">
        <f aca="false">N283/$M283</f>
        <v>72.5747802193295</v>
      </c>
      <c r="Q283" s="0" t="n">
        <f aca="false">O283/$M283</f>
        <v>17.8785575496784</v>
      </c>
      <c r="R283" s="0" t="n">
        <f aca="false">P283+Q283</f>
        <v>90.4533377690079</v>
      </c>
      <c r="S283" s="0" t="n">
        <f aca="false">M$277/M283</f>
        <v>6.16609656708666</v>
      </c>
      <c r="T283" s="0" t="n">
        <f aca="false">N$277/N283</f>
        <v>3.62959685307645</v>
      </c>
      <c r="U283" s="0" t="n">
        <f aca="false">O$277/O283</f>
        <v>4.58879335575972</v>
      </c>
      <c r="V283" s="0" t="n">
        <f aca="false">(N$277+O$277)/(N283+O283)</f>
        <v>3.81918687040082</v>
      </c>
    </row>
    <row r="284" customFormat="false" ht="12.8" hidden="false" customHeight="false" outlineLevel="0" collapsed="false">
      <c r="B284" s="0" t="n">
        <v>168395126</v>
      </c>
      <c r="C284" s="0" t="n">
        <v>202917638511</v>
      </c>
      <c r="D284" s="0" t="n">
        <v>60420528606</v>
      </c>
      <c r="E284" s="0" t="n">
        <v>24323888663</v>
      </c>
      <c r="F284" s="0" t="n">
        <v>2891548201</v>
      </c>
      <c r="G284" s="0" t="n">
        <v>377135223388</v>
      </c>
      <c r="H284" s="0" t="n">
        <v>106342971801</v>
      </c>
      <c r="I284" s="0" t="n">
        <v>241958221435</v>
      </c>
      <c r="J284" s="0" t="n">
        <v>42829452514</v>
      </c>
      <c r="K284" s="0" t="n">
        <v>8310428</v>
      </c>
      <c r="L284" s="0" t="n">
        <v>8</v>
      </c>
      <c r="M284" s="0" t="n">
        <f aca="false">K284/1000000</f>
        <v>8.310428</v>
      </c>
      <c r="N284" s="0" t="n">
        <f aca="false">(G284+I284)/1000000000</f>
        <v>619.093444823</v>
      </c>
      <c r="O284" s="0" t="n">
        <f aca="false">(H284+J284)/1000000000</f>
        <v>149.172424315</v>
      </c>
      <c r="P284" s="0" t="n">
        <f aca="false">N284/$M284</f>
        <v>74.4959759982278</v>
      </c>
      <c r="Q284" s="0" t="n">
        <f aca="false">O284/$M284</f>
        <v>17.9500290857462</v>
      </c>
      <c r="R284" s="0" t="n">
        <f aca="false">P284+Q284</f>
        <v>92.446005083974</v>
      </c>
      <c r="S284" s="0" t="n">
        <f aca="false">M$277/M284</f>
        <v>6.92819130374513</v>
      </c>
      <c r="T284" s="0" t="n">
        <f aca="false">N$277/N284</f>
        <v>3.97302093801724</v>
      </c>
      <c r="U284" s="0" t="n">
        <f aca="false">O$277/O284</f>
        <v>5.13541292886911</v>
      </c>
      <c r="V284" s="0" t="n">
        <f aca="false">(N$277+O$277)/(N284+O284)</f>
        <v>4.19871992875109</v>
      </c>
    </row>
    <row r="285" customFormat="false" ht="12.8" hidden="false" customHeight="false" outlineLevel="0" collapsed="false">
      <c r="B285" s="0" t="n">
        <v>142351378</v>
      </c>
      <c r="C285" s="0" t="n">
        <v>203102078550</v>
      </c>
      <c r="D285" s="0" t="n">
        <v>60437849971</v>
      </c>
      <c r="E285" s="0" t="n">
        <v>24326640161</v>
      </c>
      <c r="F285" s="0" t="n">
        <v>2942696472</v>
      </c>
      <c r="G285" s="0" t="n">
        <v>328881851196</v>
      </c>
      <c r="H285" s="0" t="n">
        <v>89204757690</v>
      </c>
      <c r="I285" s="0" t="n">
        <v>240833404541</v>
      </c>
      <c r="J285" s="0" t="n">
        <v>41528030395</v>
      </c>
      <c r="K285" s="0" t="n">
        <v>7276698</v>
      </c>
      <c r="L285" s="0" t="n">
        <v>9</v>
      </c>
      <c r="M285" s="0" t="n">
        <f aca="false">K285/1000000</f>
        <v>7.276698</v>
      </c>
      <c r="N285" s="0" t="n">
        <f aca="false">(G285+I285)/1000000000</f>
        <v>569.715255737</v>
      </c>
      <c r="O285" s="0" t="n">
        <f aca="false">(H285+J285)/1000000000</f>
        <v>130.732788085</v>
      </c>
      <c r="P285" s="0" t="n">
        <f aca="false">N285/$M285</f>
        <v>78.2931015876982</v>
      </c>
      <c r="Q285" s="0" t="n">
        <f aca="false">O285/$M285</f>
        <v>17.9659494024625</v>
      </c>
      <c r="R285" s="0" t="n">
        <f aca="false">P285+Q285</f>
        <v>96.2590509901607</v>
      </c>
      <c r="S285" s="0" t="n">
        <f aca="false">M$277/M285</f>
        <v>7.91241233317639</v>
      </c>
      <c r="T285" s="0" t="n">
        <f aca="false">N$277/N285</f>
        <v>4.31736941235512</v>
      </c>
      <c r="U285" s="0" t="n">
        <f aca="false">O$277/O285</f>
        <v>5.85975414186012</v>
      </c>
      <c r="V285" s="0" t="n">
        <f aca="false">(N$277+O$277)/(N285+O285)</f>
        <v>4.60524266400654</v>
      </c>
    </row>
    <row r="286" customFormat="false" ht="12.8" hidden="false" customHeight="false" outlineLevel="0" collapsed="false">
      <c r="B286" s="0" t="n">
        <v>122480605</v>
      </c>
      <c r="C286" s="0" t="n">
        <v>204446024814</v>
      </c>
      <c r="D286" s="0" t="n">
        <v>60911552658</v>
      </c>
      <c r="E286" s="0" t="n">
        <v>24330545940</v>
      </c>
      <c r="F286" s="0" t="n">
        <v>3295831724</v>
      </c>
      <c r="G286" s="0" t="n">
        <v>311482986450</v>
      </c>
      <c r="H286" s="0" t="n">
        <v>80064498901</v>
      </c>
      <c r="I286" s="0" t="n">
        <v>258821899414</v>
      </c>
      <c r="J286" s="0" t="n">
        <v>43122268676</v>
      </c>
      <c r="K286" s="0" t="n">
        <v>6996956</v>
      </c>
      <c r="L286" s="0" t="n">
        <v>10</v>
      </c>
      <c r="M286" s="0" t="n">
        <f aca="false">K286/1000000</f>
        <v>6.996956</v>
      </c>
      <c r="N286" s="0" t="n">
        <f aca="false">(G286+I286)/1000000000</f>
        <v>570.304885864</v>
      </c>
      <c r="O286" s="0" t="n">
        <f aca="false">(H286+J286)/1000000000</f>
        <v>123.186767577</v>
      </c>
      <c r="P286" s="0" t="n">
        <f aca="false">N286/$M286</f>
        <v>81.5075707013164</v>
      </c>
      <c r="Q286" s="0" t="n">
        <f aca="false">O286/$M286</f>
        <v>17.6057656468041</v>
      </c>
      <c r="R286" s="0" t="n">
        <f aca="false">P286+Q286</f>
        <v>99.1133363481205</v>
      </c>
      <c r="S286" s="0" t="n">
        <f aca="false">M$277/M286</f>
        <v>8.22875476135622</v>
      </c>
      <c r="T286" s="0" t="n">
        <f aca="false">N$277/N286</f>
        <v>4.31290574539731</v>
      </c>
      <c r="U286" s="0" t="n">
        <f aca="false">O$277/O286</f>
        <v>6.21870361180766</v>
      </c>
      <c r="V286" s="0" t="n">
        <f aca="false">(N$277+O$277)/(N286+O286)</f>
        <v>4.65143769117249</v>
      </c>
    </row>
    <row r="287" customFormat="false" ht="12.8" hidden="false" customHeight="false" outlineLevel="0" collapsed="false">
      <c r="B287" s="0" t="n">
        <v>114021808</v>
      </c>
      <c r="C287" s="0" t="n">
        <v>204044607387</v>
      </c>
      <c r="D287" s="0" t="n">
        <v>60753251582</v>
      </c>
      <c r="E287" s="0" t="n">
        <v>24334147810</v>
      </c>
      <c r="F287" s="0" t="n">
        <v>3188357116</v>
      </c>
      <c r="G287" s="0" t="n">
        <v>280404907226</v>
      </c>
      <c r="H287" s="0" t="n">
        <v>74535812377</v>
      </c>
      <c r="I287" s="0" t="n">
        <v>245453292846</v>
      </c>
      <c r="J287" s="0" t="n">
        <v>40232147216</v>
      </c>
      <c r="K287" s="0" t="n">
        <v>6240445</v>
      </c>
      <c r="L287" s="0" t="n">
        <v>11</v>
      </c>
      <c r="M287" s="0" t="n">
        <f aca="false">K287/1000000</f>
        <v>6.240445</v>
      </c>
      <c r="N287" s="0" t="n">
        <f aca="false">(G287+I287)/1000000000</f>
        <v>525.858200072</v>
      </c>
      <c r="O287" s="0" t="n">
        <f aca="false">(H287+J287)/1000000000</f>
        <v>114.767959593</v>
      </c>
      <c r="P287" s="0" t="n">
        <f aca="false">N287/$M287</f>
        <v>84.2661380834219</v>
      </c>
      <c r="Q287" s="0" t="n">
        <f aca="false">O287/$M287</f>
        <v>18.3909896799026</v>
      </c>
      <c r="R287" s="0" t="n">
        <f aca="false">P287+Q287</f>
        <v>102.657127763325</v>
      </c>
      <c r="S287" s="0" t="n">
        <f aca="false">M$277/M287</f>
        <v>9.22630277167734</v>
      </c>
      <c r="T287" s="0" t="n">
        <f aca="false">N$277/N287</f>
        <v>4.67744197681851</v>
      </c>
      <c r="U287" s="0" t="n">
        <f aca="false">O$277/O287</f>
        <v>6.67487684868386</v>
      </c>
      <c r="V287" s="0" t="n">
        <f aca="false">(N$277+O$277)/(N287+O287)</f>
        <v>5.03528175779743</v>
      </c>
    </row>
    <row r="288" customFormat="false" ht="12.8" hidden="false" customHeight="false" outlineLevel="0" collapsed="false">
      <c r="B288" s="0" t="n">
        <v>106186193</v>
      </c>
      <c r="C288" s="0" t="n">
        <v>205406052153</v>
      </c>
      <c r="D288" s="0" t="n">
        <v>61259174706</v>
      </c>
      <c r="E288" s="0" t="n">
        <v>24338134800</v>
      </c>
      <c r="F288" s="0" t="n">
        <v>3543647300</v>
      </c>
      <c r="G288" s="0" t="n">
        <v>267905502319</v>
      </c>
      <c r="H288" s="0" t="n">
        <v>70326187133</v>
      </c>
      <c r="I288" s="0" t="n">
        <v>258798767089</v>
      </c>
      <c r="J288" s="0" t="n">
        <v>39777069091</v>
      </c>
      <c r="K288" s="0" t="n">
        <v>6084115</v>
      </c>
      <c r="L288" s="0" t="n">
        <v>12</v>
      </c>
      <c r="M288" s="0" t="n">
        <f aca="false">K288/1000000</f>
        <v>6.084115</v>
      </c>
      <c r="N288" s="0" t="n">
        <f aca="false">(G288+I288)/1000000000</f>
        <v>526.704269408</v>
      </c>
      <c r="O288" s="0" t="n">
        <f aca="false">(H288+J288)/1000000000</f>
        <v>110.103256224</v>
      </c>
      <c r="P288" s="0" t="n">
        <f aca="false">N288/$M288</f>
        <v>86.5704000348448</v>
      </c>
      <c r="Q288" s="0" t="n">
        <f aca="false">O288/$M288</f>
        <v>18.0968400866848</v>
      </c>
      <c r="R288" s="0" t="n">
        <f aca="false">P288+Q288</f>
        <v>104.66724012153</v>
      </c>
      <c r="S288" s="0" t="n">
        <f aca="false">M$277/M288</f>
        <v>9.46337059703835</v>
      </c>
      <c r="T288" s="0" t="n">
        <f aca="false">N$277/N288</f>
        <v>4.66992838625667</v>
      </c>
      <c r="U288" s="0" t="n">
        <f aca="false">O$277/O288</f>
        <v>6.95766885313076</v>
      </c>
      <c r="V288" s="0" t="n">
        <f aca="false">(N$277+O$277)/(N288+O288)</f>
        <v>5.06547596485707</v>
      </c>
    </row>
    <row r="289" customFormat="false" ht="12.8" hidden="false" customHeight="false" outlineLevel="0" collapsed="false">
      <c r="B289" s="0" t="n">
        <v>113891907</v>
      </c>
      <c r="C289" s="0" t="n">
        <v>214030975667</v>
      </c>
      <c r="D289" s="0" t="n">
        <v>63492721862</v>
      </c>
      <c r="E289" s="0" t="n">
        <v>24341795049</v>
      </c>
      <c r="F289" s="0" t="n">
        <v>5904828796</v>
      </c>
      <c r="G289" s="0" t="n">
        <v>338547286987</v>
      </c>
      <c r="H289" s="0" t="n">
        <v>96044616699</v>
      </c>
      <c r="I289" s="0" t="n">
        <v>315388031005</v>
      </c>
      <c r="J289" s="0" t="n">
        <v>40919876098</v>
      </c>
      <c r="K289" s="0" t="n">
        <v>7759988</v>
      </c>
      <c r="L289" s="0" t="n">
        <v>13</v>
      </c>
      <c r="M289" s="0" t="n">
        <f aca="false">K289/1000000</f>
        <v>7.759988</v>
      </c>
      <c r="N289" s="0" t="n">
        <f aca="false">(G289+I289)/1000000000</f>
        <v>653.935317992</v>
      </c>
      <c r="O289" s="0" t="n">
        <f aca="false">(H289+J289)/1000000000</f>
        <v>136.964492797</v>
      </c>
      <c r="P289" s="0" t="n">
        <f aca="false">N289/$M289</f>
        <v>84.2701455198127</v>
      </c>
      <c r="Q289" s="0" t="n">
        <f aca="false">O289/$M289</f>
        <v>17.6500907987229</v>
      </c>
      <c r="R289" s="0" t="n">
        <f aca="false">P289+Q289</f>
        <v>101.920236318536</v>
      </c>
      <c r="S289" s="0" t="n">
        <f aca="false">M$277/M289</f>
        <v>7.41962938602482</v>
      </c>
      <c r="T289" s="0" t="n">
        <f aca="false">N$277/N289</f>
        <v>3.76133717081341</v>
      </c>
      <c r="U289" s="0" t="n">
        <f aca="false">O$277/O289</f>
        <v>5.59314301695264</v>
      </c>
      <c r="V289" s="0" t="n">
        <f aca="false">(N$277+O$277)/(N289+O289)</f>
        <v>4.07856111649719</v>
      </c>
    </row>
    <row r="290" customFormat="false" ht="12.8" hidden="false" customHeight="false" outlineLevel="0" collapsed="false">
      <c r="B290" s="0" t="n">
        <v>120592611</v>
      </c>
      <c r="C290" s="0" t="n">
        <v>215481341887</v>
      </c>
      <c r="D290" s="0" t="n">
        <v>63913322112</v>
      </c>
      <c r="E290" s="0" t="n">
        <v>24345495458</v>
      </c>
      <c r="F290" s="0" t="n">
        <v>6295387571</v>
      </c>
      <c r="G290" s="0" t="n">
        <v>353222671508</v>
      </c>
      <c r="H290" s="0" t="n">
        <v>98701324462</v>
      </c>
      <c r="I290" s="0" t="n">
        <v>314911453247</v>
      </c>
      <c r="J290" s="0" t="n">
        <v>43573623657</v>
      </c>
      <c r="K290" s="0" t="n">
        <v>7899948</v>
      </c>
      <c r="L290" s="0" t="n">
        <v>14</v>
      </c>
      <c r="M290" s="0" t="n">
        <f aca="false">K290/1000000</f>
        <v>7.899948</v>
      </c>
      <c r="N290" s="0" t="n">
        <f aca="false">(G290+I290)/1000000000</f>
        <v>668.134124755</v>
      </c>
      <c r="O290" s="0" t="n">
        <f aca="false">(H290+J290)/1000000000</f>
        <v>142.274948119</v>
      </c>
      <c r="P290" s="0" t="n">
        <f aca="false">N290/$M290</f>
        <v>84.5744965352936</v>
      </c>
      <c r="Q290" s="0" t="n">
        <f aca="false">O290/$M290</f>
        <v>18.0096056479106</v>
      </c>
      <c r="R290" s="0" t="n">
        <f aca="false">P290+Q290</f>
        <v>102.584102183204</v>
      </c>
      <c r="S290" s="0" t="n">
        <f aca="false">M$277/M290</f>
        <v>7.28817898548193</v>
      </c>
      <c r="T290" s="0" t="n">
        <f aca="false">N$277/N290</f>
        <v>3.68140337057764</v>
      </c>
      <c r="U290" s="0" t="n">
        <f aca="false">O$277/O290</f>
        <v>5.38437726800125</v>
      </c>
      <c r="V290" s="0" t="n">
        <f aca="false">(N$277+O$277)/(N290+O290)</f>
        <v>3.98037648306354</v>
      </c>
    </row>
    <row r="291" customFormat="false" ht="12.8" hidden="false" customHeight="false" outlineLevel="0" collapsed="false">
      <c r="B291" s="0" t="n">
        <v>115456163</v>
      </c>
      <c r="C291" s="0" t="n">
        <v>216878298639</v>
      </c>
      <c r="D291" s="0" t="n">
        <v>64332128704</v>
      </c>
      <c r="E291" s="0" t="n">
        <v>24349348505</v>
      </c>
      <c r="F291" s="0" t="n">
        <v>6670069085</v>
      </c>
      <c r="G291" s="0" t="n">
        <v>356980712890</v>
      </c>
      <c r="H291" s="0" t="n">
        <v>93446746826</v>
      </c>
      <c r="I291" s="0" t="n">
        <v>316405700683</v>
      </c>
      <c r="J291" s="0" t="n">
        <v>45804504394</v>
      </c>
      <c r="K291" s="0" t="n">
        <v>7933045</v>
      </c>
      <c r="L291" s="0" t="n">
        <v>15</v>
      </c>
      <c r="M291" s="0" t="n">
        <f aca="false">K291/1000000</f>
        <v>7.933045</v>
      </c>
      <c r="N291" s="0" t="n">
        <f aca="false">(G291+I291)/1000000000</f>
        <v>673.386413573</v>
      </c>
      <c r="O291" s="0" t="n">
        <f aca="false">(H291+J291)/1000000000</f>
        <v>139.25125122</v>
      </c>
      <c r="P291" s="0" t="n">
        <f aca="false">N291/$M291</f>
        <v>84.8837254261132</v>
      </c>
      <c r="Q291" s="0" t="n">
        <f aca="false">O291/$M291</f>
        <v>17.5533166923924</v>
      </c>
      <c r="R291" s="0" t="n">
        <f aca="false">P291+Q291</f>
        <v>102.437042118506</v>
      </c>
      <c r="S291" s="0" t="n">
        <f aca="false">M$277/M291</f>
        <v>7.2577723938286</v>
      </c>
      <c r="T291" s="0" t="n">
        <f aca="false">N$277/N291</f>
        <v>3.65268910879853</v>
      </c>
      <c r="U291" s="0" t="n">
        <f aca="false">O$277/O291</f>
        <v>5.50129345155912</v>
      </c>
      <c r="V291" s="0" t="n">
        <f aca="false">(N$277+O$277)/(N291+O291)</f>
        <v>3.96946062812715</v>
      </c>
    </row>
    <row r="292" customFormat="false" ht="12.8" hidden="false" customHeight="false" outlineLevel="0" collapsed="false">
      <c r="B292" s="0" t="n">
        <v>115711572</v>
      </c>
      <c r="C292" s="0" t="n">
        <v>213304593057</v>
      </c>
      <c r="D292" s="0" t="n">
        <v>63045914044</v>
      </c>
      <c r="E292" s="0" t="n">
        <v>24353459251</v>
      </c>
      <c r="F292" s="0" t="n">
        <v>5728217361</v>
      </c>
      <c r="G292" s="0" t="n">
        <v>314051589965</v>
      </c>
      <c r="H292" s="0" t="n">
        <v>65745376586</v>
      </c>
      <c r="I292" s="0" t="n">
        <v>277802810668</v>
      </c>
      <c r="J292" s="0" t="n">
        <v>46954101562</v>
      </c>
      <c r="K292" s="0" t="n">
        <v>6790067</v>
      </c>
      <c r="L292" s="0" t="n">
        <v>16</v>
      </c>
      <c r="M292" s="0" t="n">
        <f aca="false">K292/1000000</f>
        <v>6.790067</v>
      </c>
      <c r="N292" s="0" t="n">
        <f aca="false">(G292+I292)/1000000000</f>
        <v>591.854400633</v>
      </c>
      <c r="O292" s="0" t="n">
        <f aca="false">(H292+J292)/1000000000</f>
        <v>112.699478148</v>
      </c>
      <c r="P292" s="0" t="n">
        <f aca="false">N292/$M292</f>
        <v>87.1647364647506</v>
      </c>
      <c r="Q292" s="0" t="n">
        <f aca="false">O292/$M292</f>
        <v>16.5976975113795</v>
      </c>
      <c r="R292" s="0" t="n">
        <f aca="false">P292+Q292</f>
        <v>103.76243397613</v>
      </c>
      <c r="S292" s="0" t="n">
        <f aca="false">M$277/M292</f>
        <v>8.4794796575645</v>
      </c>
      <c r="T292" s="0" t="n">
        <f aca="false">N$277/N292</f>
        <v>4.1558721473395</v>
      </c>
      <c r="U292" s="0" t="n">
        <f aca="false">O$277/O292</f>
        <v>6.79738725544041</v>
      </c>
      <c r="V292" s="0" t="n">
        <f aca="false">(N$277+O$277)/(N292+O292)</f>
        <v>4.57840530366546</v>
      </c>
    </row>
    <row r="293" customFormat="false" ht="12.8" hidden="false" customHeight="false" outlineLevel="0" collapsed="false">
      <c r="B293" s="0" t="n">
        <v>120772588</v>
      </c>
      <c r="C293" s="0" t="n">
        <v>211870163988</v>
      </c>
      <c r="D293" s="0" t="n">
        <v>62821905557</v>
      </c>
      <c r="E293" s="0" t="n">
        <v>24357095071</v>
      </c>
      <c r="F293" s="0" t="n">
        <v>5312676841</v>
      </c>
      <c r="G293" s="0" t="n">
        <v>308890731811</v>
      </c>
      <c r="H293" s="0" t="n">
        <v>82369659423</v>
      </c>
      <c r="I293" s="0" t="n">
        <v>262426437377</v>
      </c>
      <c r="J293" s="0" t="n">
        <v>37904647827</v>
      </c>
      <c r="K293" s="0" t="n">
        <v>6479664</v>
      </c>
      <c r="L293" s="0" t="n">
        <v>17</v>
      </c>
      <c r="M293" s="0" t="n">
        <f aca="false">K293/1000000</f>
        <v>6.479664</v>
      </c>
      <c r="N293" s="0" t="n">
        <f aca="false">(G293+I293)/1000000000</f>
        <v>571.317169188</v>
      </c>
      <c r="O293" s="0" t="n">
        <f aca="false">(H293+J293)/1000000000</f>
        <v>120.27430725</v>
      </c>
      <c r="P293" s="0" t="n">
        <f aca="false">N293/$M293</f>
        <v>88.1708016323069</v>
      </c>
      <c r="Q293" s="0" t="n">
        <f aca="false">O293/$M293</f>
        <v>18.5618123486033</v>
      </c>
      <c r="R293" s="0" t="n">
        <f aca="false">P293+Q293</f>
        <v>106.73261398091</v>
      </c>
      <c r="S293" s="0" t="n">
        <f aca="false">M$277/M293</f>
        <v>8.88568218969379</v>
      </c>
      <c r="T293" s="0" t="n">
        <f aca="false">N$277/N293</f>
        <v>4.30526396111441</v>
      </c>
      <c r="U293" s="0" t="n">
        <f aca="false">O$277/O293</f>
        <v>6.36929044925345</v>
      </c>
      <c r="V293" s="0" t="n">
        <f aca="false">(N$277+O$277)/(N293+O293)</f>
        <v>4.66421771410912</v>
      </c>
    </row>
    <row r="294" customFormat="false" ht="12.8" hidden="false" customHeight="false" outlineLevel="0" collapsed="false">
      <c r="B294" s="0" t="n">
        <v>131534417</v>
      </c>
      <c r="C294" s="0" t="n">
        <v>213385825211</v>
      </c>
      <c r="D294" s="0" t="n">
        <v>63226389643</v>
      </c>
      <c r="E294" s="0" t="n">
        <v>24360660723</v>
      </c>
      <c r="F294" s="0" t="n">
        <v>5724359641</v>
      </c>
      <c r="G294" s="0" t="n">
        <v>319469787597</v>
      </c>
      <c r="H294" s="0" t="n">
        <v>81664108276</v>
      </c>
      <c r="I294" s="0" t="n">
        <v>262486419677</v>
      </c>
      <c r="J294" s="0" t="n">
        <v>38090225219</v>
      </c>
      <c r="K294" s="0" t="n">
        <v>6574467</v>
      </c>
      <c r="L294" s="0" t="n">
        <v>18</v>
      </c>
      <c r="M294" s="0" t="n">
        <f aca="false">K294/1000000</f>
        <v>6.574467</v>
      </c>
      <c r="N294" s="0" t="n">
        <f aca="false">(G294+I294)/1000000000</f>
        <v>581.956207274</v>
      </c>
      <c r="O294" s="0" t="n">
        <f aca="false">(H294+J294)/1000000000</f>
        <v>119.754333495</v>
      </c>
      <c r="P294" s="0" t="n">
        <f aca="false">N294/$M294</f>
        <v>88.5176254248443</v>
      </c>
      <c r="Q294" s="0" t="n">
        <f aca="false">O294/$M294</f>
        <v>18.2150634408843</v>
      </c>
      <c r="R294" s="0" t="n">
        <f aca="false">P294+Q294</f>
        <v>106.732688865729</v>
      </c>
      <c r="S294" s="0" t="n">
        <f aca="false">M$277/M294</f>
        <v>8.75755175286453</v>
      </c>
      <c r="T294" s="0" t="n">
        <f aca="false">N$277/N294</f>
        <v>4.226557235969</v>
      </c>
      <c r="U294" s="0" t="n">
        <f aca="false">O$277/O294</f>
        <v>6.39694593173102</v>
      </c>
      <c r="V294" s="0" t="n">
        <f aca="false">(N$277+O$277)/(N294+O294)</f>
        <v>4.59695704698114</v>
      </c>
    </row>
    <row r="295" customFormat="false" ht="12.8" hidden="false" customHeight="false" outlineLevel="0" collapsed="false">
      <c r="B295" s="0" t="n">
        <v>131853189</v>
      </c>
      <c r="C295" s="0" t="n">
        <v>214095013658</v>
      </c>
      <c r="D295" s="0" t="n">
        <v>63456819090</v>
      </c>
      <c r="E295" s="0" t="n">
        <v>24364506677</v>
      </c>
      <c r="F295" s="0" t="n">
        <v>5911517479</v>
      </c>
      <c r="G295" s="0" t="n">
        <v>315314727783</v>
      </c>
      <c r="H295" s="0" t="n">
        <v>79067810058</v>
      </c>
      <c r="I295" s="0" t="n">
        <v>265632385253</v>
      </c>
      <c r="J295" s="0" t="n">
        <v>40466140747</v>
      </c>
      <c r="K295" s="0" t="n">
        <v>6518461</v>
      </c>
      <c r="L295" s="0" t="n">
        <v>19</v>
      </c>
      <c r="M295" s="0" t="n">
        <f aca="false">K295/1000000</f>
        <v>6.518461</v>
      </c>
      <c r="N295" s="0" t="n">
        <f aca="false">(G295+I295)/1000000000</f>
        <v>580.947113036</v>
      </c>
      <c r="O295" s="0" t="n">
        <f aca="false">(H295+J295)/1000000000</f>
        <v>119.533950805</v>
      </c>
      <c r="P295" s="0" t="n">
        <f aca="false">N295/$M295</f>
        <v>89.123354889444</v>
      </c>
      <c r="Q295" s="0" t="n">
        <f aca="false">O295/$M295</f>
        <v>18.3377565356301</v>
      </c>
      <c r="R295" s="0" t="n">
        <f aca="false">P295+Q295</f>
        <v>107.461111425074</v>
      </c>
      <c r="S295" s="0" t="n">
        <f aca="false">M$277/M295</f>
        <v>8.83279580870392</v>
      </c>
      <c r="T295" s="0" t="n">
        <f aca="false">N$277/N295</f>
        <v>4.23389868660657</v>
      </c>
      <c r="U295" s="0" t="n">
        <f aca="false">O$277/O295</f>
        <v>6.40873987096523</v>
      </c>
      <c r="V295" s="0" t="n">
        <f aca="false">(N$277+O$277)/(N295+O295)</f>
        <v>4.60502557719562</v>
      </c>
    </row>
    <row r="296" customFormat="false" ht="12.8" hidden="false" customHeight="false" outlineLevel="0" collapsed="false">
      <c r="B296" s="0" t="n">
        <v>124358616</v>
      </c>
      <c r="C296" s="0" t="n">
        <v>214883823990</v>
      </c>
      <c r="D296" s="0" t="n">
        <v>63801983949</v>
      </c>
      <c r="E296" s="0" t="n">
        <v>24368248160</v>
      </c>
      <c r="F296" s="0" t="n">
        <v>6111121064</v>
      </c>
      <c r="G296" s="0" t="n">
        <v>311455291748</v>
      </c>
      <c r="H296" s="0" t="n">
        <v>81420074462</v>
      </c>
      <c r="I296" s="0" t="n">
        <v>272377609252</v>
      </c>
      <c r="J296" s="0" t="n">
        <v>38443771362</v>
      </c>
      <c r="K296" s="0" t="n">
        <v>6529797</v>
      </c>
      <c r="L296" s="0" t="n">
        <v>20</v>
      </c>
      <c r="M296" s="0" t="n">
        <f aca="false">K296/1000000</f>
        <v>6.529797</v>
      </c>
      <c r="N296" s="0" t="n">
        <f aca="false">(G296+I296)/1000000000</f>
        <v>583.832901</v>
      </c>
      <c r="O296" s="0" t="n">
        <f aca="false">(H296+J296)/1000000000</f>
        <v>119.863845824</v>
      </c>
      <c r="P296" s="0" t="n">
        <f aca="false">N296/$M296</f>
        <v>89.4105744788084</v>
      </c>
      <c r="Q296" s="0" t="n">
        <f aca="false">O296/$M296</f>
        <v>18.3564429068775</v>
      </c>
      <c r="R296" s="0" t="n">
        <f aca="false">P296+Q296</f>
        <v>107.767017385686</v>
      </c>
      <c r="S296" s="0" t="n">
        <f aca="false">M$277/M296</f>
        <v>8.81746170669624</v>
      </c>
      <c r="T296" s="0" t="n">
        <f aca="false">N$277/N296</f>
        <v>4.21297123656106</v>
      </c>
      <c r="U296" s="0" t="n">
        <f aca="false">O$277/O296</f>
        <v>6.39110143005785</v>
      </c>
      <c r="V296" s="0" t="n">
        <f aca="false">(N$277+O$277)/(N296+O296)</f>
        <v>4.58398199208356</v>
      </c>
    </row>
    <row r="297" customFormat="false" ht="12.8" hidden="false" customHeight="false" outlineLevel="0" collapsed="false">
      <c r="B297" s="0" t="n">
        <v>119930585</v>
      </c>
      <c r="C297" s="0" t="n">
        <v>209071582463</v>
      </c>
      <c r="D297" s="0" t="n">
        <v>61910954677</v>
      </c>
      <c r="E297" s="0" t="n">
        <v>24372114835</v>
      </c>
      <c r="F297" s="0" t="n">
        <v>4555059036</v>
      </c>
      <c r="G297" s="0" t="n">
        <v>266214675903</v>
      </c>
      <c r="H297" s="0" t="n">
        <v>69779571533</v>
      </c>
      <c r="I297" s="0" t="n">
        <v>238286483764</v>
      </c>
      <c r="J297" s="0" t="n">
        <v>34795730590</v>
      </c>
      <c r="K297" s="0" t="n">
        <v>5428762</v>
      </c>
      <c r="L297" s="0" t="n">
        <v>21</v>
      </c>
      <c r="M297" s="0" t="n">
        <f aca="false">K297/1000000</f>
        <v>5.428762</v>
      </c>
      <c r="N297" s="0" t="n">
        <f aca="false">(G297+I297)/1000000000</f>
        <v>504.501159667</v>
      </c>
      <c r="O297" s="0" t="n">
        <f aca="false">(H297+J297)/1000000000</f>
        <v>104.575302123</v>
      </c>
      <c r="P297" s="0" t="n">
        <f aca="false">N297/$M297</f>
        <v>92.9311617762945</v>
      </c>
      <c r="Q297" s="0" t="n">
        <f aca="false">O297/$M297</f>
        <v>19.2631952041736</v>
      </c>
      <c r="R297" s="0" t="n">
        <f aca="false">P297+Q297</f>
        <v>112.194356980468</v>
      </c>
      <c r="S297" s="0" t="n">
        <f aca="false">M$277/M297</f>
        <v>10.6057762340659</v>
      </c>
      <c r="T297" s="0" t="n">
        <f aca="false">N$277/N297</f>
        <v>4.87545206138778</v>
      </c>
      <c r="U297" s="0" t="n">
        <f aca="false">O$277/O297</f>
        <v>7.32545812353445</v>
      </c>
      <c r="V297" s="0" t="n">
        <f aca="false">(N$277+O$277)/(N297+O297)</f>
        <v>5.29610552647031</v>
      </c>
    </row>
    <row r="298" customFormat="false" ht="12.8" hidden="false" customHeight="false" outlineLevel="0" collapsed="false">
      <c r="B298" s="0" t="n">
        <v>116484144</v>
      </c>
      <c r="C298" s="0" t="n">
        <v>209546881884</v>
      </c>
      <c r="D298" s="0" t="n">
        <v>62152176090</v>
      </c>
      <c r="E298" s="0" t="n">
        <v>24375969566</v>
      </c>
      <c r="F298" s="0" t="n">
        <v>4672057188</v>
      </c>
      <c r="G298" s="0" t="n">
        <v>261651748657</v>
      </c>
      <c r="H298" s="0" t="n">
        <v>66786636352</v>
      </c>
      <c r="I298" s="0" t="n">
        <v>235885833740</v>
      </c>
      <c r="J298" s="0" t="n">
        <v>38055206298</v>
      </c>
      <c r="K298" s="0" t="n">
        <v>5326772</v>
      </c>
      <c r="L298" s="0" t="n">
        <v>22</v>
      </c>
      <c r="M298" s="0" t="n">
        <f aca="false">K298/1000000</f>
        <v>5.326772</v>
      </c>
      <c r="N298" s="0" t="n">
        <f aca="false">(G298+I298)/1000000000</f>
        <v>497.537582397</v>
      </c>
      <c r="O298" s="0" t="n">
        <f aca="false">(H298+J298)/1000000000</f>
        <v>104.84184265</v>
      </c>
      <c r="P298" s="0" t="n">
        <f aca="false">N298/$M298</f>
        <v>93.4032059936111</v>
      </c>
      <c r="Q298" s="0" t="n">
        <f aca="false">O298/$M298</f>
        <v>19.6820593503908</v>
      </c>
      <c r="R298" s="0" t="n">
        <f aca="false">P298+Q298</f>
        <v>113.085265344002</v>
      </c>
      <c r="S298" s="0" t="n">
        <f aca="false">M$277/M298</f>
        <v>10.8088416399275</v>
      </c>
      <c r="T298" s="0" t="n">
        <f aca="false">N$277/N298</f>
        <v>4.9436892928188</v>
      </c>
      <c r="U298" s="0" t="n">
        <f aca="false">O$277/O298</f>
        <v>7.3068345337595</v>
      </c>
      <c r="V298" s="0" t="n">
        <f aca="false">(N$277+O$277)/(N298+O298)</f>
        <v>5.35498571365932</v>
      </c>
    </row>
    <row r="299" customFormat="false" ht="12.8" hidden="false" customHeight="false" outlineLevel="0" collapsed="false">
      <c r="B299" s="0" t="n">
        <v>116342989</v>
      </c>
      <c r="C299" s="0" t="n">
        <v>210382854402</v>
      </c>
      <c r="D299" s="0" t="n">
        <v>62455060259</v>
      </c>
      <c r="E299" s="0" t="n">
        <v>24379672285</v>
      </c>
      <c r="F299" s="0" t="n">
        <v>4890512577</v>
      </c>
      <c r="G299" s="0" t="n">
        <v>259704055786</v>
      </c>
      <c r="H299" s="0" t="n">
        <v>70542617797</v>
      </c>
      <c r="I299" s="0" t="n">
        <v>240751754760</v>
      </c>
      <c r="J299" s="0" t="n">
        <v>31646728515</v>
      </c>
      <c r="K299" s="0" t="n">
        <v>5347308</v>
      </c>
      <c r="L299" s="0" t="n">
        <v>23</v>
      </c>
      <c r="M299" s="0" t="n">
        <f aca="false">K299/1000000</f>
        <v>5.347308</v>
      </c>
      <c r="N299" s="0" t="n">
        <f aca="false">(G299+I299)/1000000000</f>
        <v>500.455810546</v>
      </c>
      <c r="O299" s="0" t="n">
        <f aca="false">(H299+J299)/1000000000</f>
        <v>102.189346312</v>
      </c>
      <c r="P299" s="0" t="n">
        <f aca="false">N299/$M299</f>
        <v>93.5902346649941</v>
      </c>
      <c r="Q299" s="0" t="n">
        <f aca="false">O299/$M299</f>
        <v>19.1104283336587</v>
      </c>
      <c r="R299" s="0" t="n">
        <f aca="false">P299+Q299</f>
        <v>112.700662998653</v>
      </c>
      <c r="S299" s="0" t="n">
        <f aca="false">M$277/M299</f>
        <v>10.7673309635428</v>
      </c>
      <c r="T299" s="0" t="n">
        <f aca="false">N$277/N299</f>
        <v>4.91486194592782</v>
      </c>
      <c r="U299" s="0" t="n">
        <f aca="false">O$277/O299</f>
        <v>7.49649571217623</v>
      </c>
      <c r="V299" s="0" t="n">
        <f aca="false">(N$277+O$277)/(N299+O299)</f>
        <v>5.35262447332514</v>
      </c>
    </row>
    <row r="300" customFormat="false" ht="12.8" hidden="false" customHeight="false" outlineLevel="0" collapsed="false">
      <c r="B300" s="0" t="n">
        <v>113688693</v>
      </c>
      <c r="C300" s="0" t="n">
        <v>211290440114</v>
      </c>
      <c r="D300" s="0" t="n">
        <v>62735527189</v>
      </c>
      <c r="E300" s="0" t="n">
        <v>24383480302</v>
      </c>
      <c r="F300" s="0" t="n">
        <v>5129847680</v>
      </c>
      <c r="G300" s="0" t="n">
        <v>254654846191</v>
      </c>
      <c r="H300" s="0" t="n">
        <v>69859268188</v>
      </c>
      <c r="I300" s="0" t="n">
        <v>245319290161</v>
      </c>
      <c r="J300" s="0" t="n">
        <v>35466415405</v>
      </c>
      <c r="K300" s="0" t="n">
        <v>5325010</v>
      </c>
      <c r="L300" s="0" t="n">
        <v>24</v>
      </c>
      <c r="M300" s="0" t="n">
        <f aca="false">K300/1000000</f>
        <v>5.32501</v>
      </c>
      <c r="N300" s="0" t="n">
        <f aca="false">(G300+I300)/1000000000</f>
        <v>499.974136352</v>
      </c>
      <c r="O300" s="0" t="n">
        <f aca="false">(H300+J300)/1000000000</f>
        <v>105.325683593</v>
      </c>
      <c r="P300" s="0" t="n">
        <f aca="false">N300/$M300</f>
        <v>93.8916802695206</v>
      </c>
      <c r="Q300" s="0" t="n">
        <f aca="false">O300/$M300</f>
        <v>19.7794339528001</v>
      </c>
      <c r="R300" s="0" t="n">
        <f aca="false">P300+Q300</f>
        <v>113.671114222321</v>
      </c>
      <c r="S300" s="0" t="n">
        <f aca="false">M$277/M300</f>
        <v>10.8124181926419</v>
      </c>
      <c r="T300" s="0" t="n">
        <f aca="false">N$277/N300</f>
        <v>4.91959691518783</v>
      </c>
      <c r="U300" s="0" t="n">
        <f aca="false">O$277/O300</f>
        <v>7.2732686874193</v>
      </c>
      <c r="V300" s="0" t="n">
        <f aca="false">(N$277+O$277)/(N300+O300)</f>
        <v>5.32914947112012</v>
      </c>
    </row>
    <row r="301" customFormat="false" ht="12.8" hidden="false" customHeight="false" outlineLevel="0" collapsed="false">
      <c r="A301" s="0" t="s">
        <v>0</v>
      </c>
      <c r="B301" s="0" t="s">
        <v>1</v>
      </c>
      <c r="C301" s="0" t="s">
        <v>2</v>
      </c>
      <c r="D301" s="0" t="s">
        <v>76</v>
      </c>
      <c r="E301" s="0" t="s">
        <v>77</v>
      </c>
      <c r="F301" s="0" t="s">
        <v>4</v>
      </c>
      <c r="G301" s="0" t="s">
        <v>5</v>
      </c>
      <c r="H301" s="0" t="s">
        <v>70</v>
      </c>
      <c r="I301" s="0" t="s">
        <v>78</v>
      </c>
      <c r="J301" s="0" t="s">
        <v>79</v>
      </c>
      <c r="K301" s="0" t="s">
        <v>7</v>
      </c>
      <c r="L301" s="0" t="s">
        <v>8</v>
      </c>
      <c r="M301" s="0" t="s">
        <v>9</v>
      </c>
      <c r="N301" s="0" t="s">
        <v>80</v>
      </c>
      <c r="O301" s="0" t="s">
        <v>81</v>
      </c>
      <c r="P301" s="0" t="s">
        <v>82</v>
      </c>
      <c r="Q301" s="0" t="s">
        <v>83</v>
      </c>
      <c r="R301" s="0" t="s">
        <v>84</v>
      </c>
      <c r="S301" s="0" t="s">
        <v>16</v>
      </c>
      <c r="T301" s="0" t="s">
        <v>85</v>
      </c>
      <c r="U301" s="0" t="s">
        <v>86</v>
      </c>
      <c r="V301" s="0" t="s">
        <v>87</v>
      </c>
    </row>
    <row r="302" customFormat="false" ht="12.8" hidden="false" customHeight="false" outlineLevel="0" collapsed="false">
      <c r="A302" s="0" t="s">
        <v>58</v>
      </c>
      <c r="B302" s="0" t="n">
        <v>20732487</v>
      </c>
      <c r="C302" s="0" t="n">
        <v>14324309829</v>
      </c>
      <c r="D302" s="0" t="n">
        <v>6959396966</v>
      </c>
      <c r="E302" s="0" t="n">
        <v>1077582902</v>
      </c>
      <c r="F302" s="0" t="n">
        <v>673287634</v>
      </c>
      <c r="G302" s="0" t="n">
        <v>104990432739</v>
      </c>
      <c r="H302" s="0" t="n">
        <v>44572875976</v>
      </c>
      <c r="I302" s="0" t="n">
        <v>87485412597</v>
      </c>
      <c r="J302" s="0" t="n">
        <v>15114303588</v>
      </c>
      <c r="K302" s="0" t="n">
        <v>3595768</v>
      </c>
      <c r="L302" s="0" t="n">
        <v>1</v>
      </c>
      <c r="M302" s="0" t="n">
        <f aca="false">K302/1000000</f>
        <v>3.595768</v>
      </c>
      <c r="N302" s="0" t="n">
        <f aca="false">(G302+I302)/1000000000</f>
        <v>192.475845336</v>
      </c>
      <c r="O302" s="0" t="n">
        <f aca="false">(H302+J302)/1000000000</f>
        <v>59.687179564</v>
      </c>
      <c r="P302" s="0" t="n">
        <f aca="false">N302/$M302</f>
        <v>53.528438246294</v>
      </c>
      <c r="Q302" s="0" t="n">
        <f aca="false">O302/$M302</f>
        <v>16.5992854833794</v>
      </c>
      <c r="R302" s="0" t="n">
        <f aca="false">P302+Q302</f>
        <v>70.1277237296733</v>
      </c>
      <c r="S302" s="0" t="n">
        <f aca="false">M$302/M302</f>
        <v>1</v>
      </c>
      <c r="T302" s="0" t="n">
        <f aca="false">N$302/N302</f>
        <v>1</v>
      </c>
      <c r="U302" s="0" t="n">
        <f aca="false">O$302/O302</f>
        <v>1</v>
      </c>
      <c r="V302" s="0" t="n">
        <f aca="false">(N$302+O$302)/(N302+O302)</f>
        <v>1</v>
      </c>
    </row>
    <row r="303" customFormat="false" ht="12.8" hidden="false" customHeight="false" outlineLevel="0" collapsed="false">
      <c r="B303" s="0" t="n">
        <v>20799666</v>
      </c>
      <c r="C303" s="0" t="n">
        <v>14366496468</v>
      </c>
      <c r="D303" s="0" t="n">
        <v>6965658295</v>
      </c>
      <c r="E303" s="0" t="n">
        <v>1077634746</v>
      </c>
      <c r="F303" s="0" t="n">
        <v>685319224</v>
      </c>
      <c r="G303" s="0" t="n">
        <v>64405044555</v>
      </c>
      <c r="H303" s="0" t="n">
        <v>27857116699</v>
      </c>
      <c r="I303" s="0" t="n">
        <v>46847473144</v>
      </c>
      <c r="J303" s="0" t="n">
        <v>7759963989</v>
      </c>
      <c r="K303" s="0" t="n">
        <v>1838514</v>
      </c>
      <c r="L303" s="0" t="n">
        <v>2</v>
      </c>
      <c r="M303" s="0" t="n">
        <f aca="false">K303/1000000</f>
        <v>1.838514</v>
      </c>
      <c r="N303" s="0" t="n">
        <f aca="false">(G303+I303)/1000000000</f>
        <v>111.252517699</v>
      </c>
      <c r="O303" s="0" t="n">
        <f aca="false">(H303+J303)/1000000000</f>
        <v>35.617080688</v>
      </c>
      <c r="P303" s="0" t="n">
        <f aca="false">N303/$M303</f>
        <v>60.5121950112972</v>
      </c>
      <c r="Q303" s="0" t="n">
        <f aca="false">O303/$M303</f>
        <v>19.3727546746992</v>
      </c>
      <c r="R303" s="0" t="n">
        <f aca="false">P303+Q303</f>
        <v>79.8849496859964</v>
      </c>
      <c r="S303" s="0" t="n">
        <f aca="false">M$302/M303</f>
        <v>1.95580126123598</v>
      </c>
      <c r="T303" s="0" t="n">
        <f aca="false">N$302/N303</f>
        <v>1.73008080461383</v>
      </c>
      <c r="U303" s="0" t="n">
        <f aca="false">O$302/O303</f>
        <v>1.67580212670573</v>
      </c>
      <c r="V303" s="0" t="n">
        <f aca="false">(N$302+O$302)/(N303+O303)</f>
        <v>1.71691778059849</v>
      </c>
    </row>
    <row r="304" customFormat="false" ht="12.8" hidden="false" customHeight="false" outlineLevel="0" collapsed="false">
      <c r="B304" s="0" t="n">
        <v>21299004</v>
      </c>
      <c r="C304" s="0" t="n">
        <v>14379295195</v>
      </c>
      <c r="D304" s="0" t="n">
        <v>6967386466</v>
      </c>
      <c r="E304" s="0" t="n">
        <v>1077673945</v>
      </c>
      <c r="F304" s="0" t="n">
        <v>688955709</v>
      </c>
      <c r="G304" s="0" t="n">
        <v>49367294311</v>
      </c>
      <c r="H304" s="0" t="n">
        <v>22098281860</v>
      </c>
      <c r="I304" s="0" t="n">
        <v>31808410644</v>
      </c>
      <c r="J304" s="0" t="n">
        <v>5289154052</v>
      </c>
      <c r="K304" s="0" t="n">
        <v>1248587</v>
      </c>
      <c r="L304" s="0" t="n">
        <v>3</v>
      </c>
      <c r="M304" s="0" t="n">
        <f aca="false">K304/1000000</f>
        <v>1.248587</v>
      </c>
      <c r="N304" s="0" t="n">
        <f aca="false">(G304+I304)/1000000000</f>
        <v>81.175704955</v>
      </c>
      <c r="O304" s="0" t="n">
        <f aca="false">(H304+J304)/1000000000</f>
        <v>27.387435912</v>
      </c>
      <c r="P304" s="0" t="n">
        <f aca="false">N304/$M304</f>
        <v>65.0140558527359</v>
      </c>
      <c r="Q304" s="0" t="n">
        <f aca="false">O304/$M304</f>
        <v>21.9347437639508</v>
      </c>
      <c r="R304" s="0" t="n">
        <f aca="false">P304+Q304</f>
        <v>86.9487996166867</v>
      </c>
      <c r="S304" s="0" t="n">
        <f aca="false">M$302/M304</f>
        <v>2.87986980482738</v>
      </c>
      <c r="T304" s="0" t="n">
        <f aca="false">N$302/N304</f>
        <v>2.3711016176909</v>
      </c>
      <c r="U304" s="0" t="n">
        <f aca="false">O$302/O304</f>
        <v>2.17936355034418</v>
      </c>
      <c r="V304" s="0" t="n">
        <f aca="false">(N$302+O$302)/(N304+O304)</f>
        <v>2.32273148037347</v>
      </c>
    </row>
    <row r="305" customFormat="false" ht="12.8" hidden="false" customHeight="false" outlineLevel="0" collapsed="false">
      <c r="B305" s="0" t="n">
        <v>22534221</v>
      </c>
      <c r="C305" s="0" t="n">
        <v>14371881179</v>
      </c>
      <c r="D305" s="0" t="n">
        <v>6966307576</v>
      </c>
      <c r="E305" s="0" t="n">
        <v>1077711385</v>
      </c>
      <c r="F305" s="0" t="n">
        <v>686818282</v>
      </c>
      <c r="G305" s="0" t="n">
        <v>41942123413</v>
      </c>
      <c r="H305" s="0" t="n">
        <v>19501327514</v>
      </c>
      <c r="I305" s="0" t="n">
        <v>24641937255</v>
      </c>
      <c r="J305" s="0" t="n">
        <v>4072479248</v>
      </c>
      <c r="K305" s="0" t="n">
        <v>962159</v>
      </c>
      <c r="L305" s="0" t="n">
        <v>4</v>
      </c>
      <c r="M305" s="0" t="n">
        <f aca="false">K305/1000000</f>
        <v>0.962159</v>
      </c>
      <c r="N305" s="0" t="n">
        <f aca="false">(G305+I305)/1000000000</f>
        <v>66.584060668</v>
      </c>
      <c r="O305" s="0" t="n">
        <f aca="false">(H305+J305)/1000000000</f>
        <v>23.573806762</v>
      </c>
      <c r="P305" s="0" t="n">
        <f aca="false">N305/$M305</f>
        <v>69.2027623999776</v>
      </c>
      <c r="Q305" s="0" t="n">
        <f aca="false">O305/$M305</f>
        <v>24.5009471012587</v>
      </c>
      <c r="R305" s="0" t="n">
        <f aca="false">P305+Q305</f>
        <v>93.7037095012363</v>
      </c>
      <c r="S305" s="0" t="n">
        <f aca="false">M$302/M305</f>
        <v>3.73718688906927</v>
      </c>
      <c r="T305" s="0" t="n">
        <f aca="false">N$302/N305</f>
        <v>2.89071954165906</v>
      </c>
      <c r="U305" s="0" t="n">
        <f aca="false">O$302/O305</f>
        <v>2.5319279218074</v>
      </c>
      <c r="V305" s="0" t="n">
        <f aca="false">(N$302+O$302)/(N305+O305)</f>
        <v>2.7969053848327</v>
      </c>
    </row>
    <row r="306" customFormat="false" ht="12.8" hidden="false" customHeight="false" outlineLevel="0" collapsed="false">
      <c r="B306" s="0" t="n">
        <v>23997267</v>
      </c>
      <c r="C306" s="0" t="n">
        <v>14402205724</v>
      </c>
      <c r="D306" s="0" t="n">
        <v>6970651316</v>
      </c>
      <c r="E306" s="0" t="n">
        <v>1077755583</v>
      </c>
      <c r="F306" s="0" t="n">
        <v>695461583</v>
      </c>
      <c r="G306" s="0" t="n">
        <v>38320846557</v>
      </c>
      <c r="H306" s="0" t="n">
        <v>18263168334</v>
      </c>
      <c r="I306" s="0" t="n">
        <v>20740646362</v>
      </c>
      <c r="J306" s="0" t="n">
        <v>3429962158</v>
      </c>
      <c r="K306" s="0" t="n">
        <v>809216</v>
      </c>
      <c r="L306" s="0" t="n">
        <v>5</v>
      </c>
      <c r="M306" s="0" t="n">
        <f aca="false">K306/1000000</f>
        <v>0.809216</v>
      </c>
      <c r="N306" s="0" t="n">
        <f aca="false">(G306+I306)/1000000000</f>
        <v>59.061492919</v>
      </c>
      <c r="O306" s="0" t="n">
        <f aca="false">(H306+J306)/1000000000</f>
        <v>21.693130492</v>
      </c>
      <c r="P306" s="0" t="n">
        <f aca="false">N306/$M306</f>
        <v>72.9860666608174</v>
      </c>
      <c r="Q306" s="0" t="n">
        <f aca="false">O306/$M306</f>
        <v>26.8075896818649</v>
      </c>
      <c r="R306" s="0" t="n">
        <f aca="false">P306+Q306</f>
        <v>99.7936563426823</v>
      </c>
      <c r="S306" s="0" t="n">
        <f aca="false">M$302/M306</f>
        <v>4.44352064220183</v>
      </c>
      <c r="T306" s="0" t="n">
        <f aca="false">N$302/N306</f>
        <v>3.25890585935529</v>
      </c>
      <c r="U306" s="0" t="n">
        <f aca="false">O$302/O306</f>
        <v>2.75143228341393</v>
      </c>
      <c r="V306" s="0" t="n">
        <f aca="false">(N$302+O$302)/(N306+O306)</f>
        <v>3.12258313207181</v>
      </c>
    </row>
    <row r="307" customFormat="false" ht="12.8" hidden="false" customHeight="false" outlineLevel="0" collapsed="false">
      <c r="B307" s="0" t="n">
        <v>26578164</v>
      </c>
      <c r="C307" s="0" t="n">
        <v>14397271862</v>
      </c>
      <c r="D307" s="0" t="n">
        <v>6970019656</v>
      </c>
      <c r="E307" s="0" t="n">
        <v>1077856148</v>
      </c>
      <c r="F307" s="0" t="n">
        <v>694007792</v>
      </c>
      <c r="G307" s="0" t="n">
        <v>37052230834</v>
      </c>
      <c r="H307" s="0" t="n">
        <v>17799865722</v>
      </c>
      <c r="I307" s="0" t="n">
        <v>18294662475</v>
      </c>
      <c r="J307" s="0" t="n">
        <v>3090087890</v>
      </c>
      <c r="K307" s="0" t="n">
        <v>731119</v>
      </c>
      <c r="L307" s="0" t="n">
        <v>6</v>
      </c>
      <c r="M307" s="0" t="n">
        <f aca="false">K307/1000000</f>
        <v>0.731119</v>
      </c>
      <c r="N307" s="0" t="n">
        <f aca="false">(G307+I307)/1000000000</f>
        <v>55.346893309</v>
      </c>
      <c r="O307" s="0" t="n">
        <f aca="false">(H307+J307)/1000000000</f>
        <v>20.889953612</v>
      </c>
      <c r="P307" s="0" t="n">
        <f aca="false">N307/$M307</f>
        <v>75.7016208154897</v>
      </c>
      <c r="Q307" s="0" t="n">
        <f aca="false">O307/$M307</f>
        <v>28.5725765737178</v>
      </c>
      <c r="R307" s="0" t="n">
        <f aca="false">P307+Q307</f>
        <v>104.274197389208</v>
      </c>
      <c r="S307" s="0" t="n">
        <f aca="false">M$302/M307</f>
        <v>4.91817063980009</v>
      </c>
      <c r="T307" s="0" t="n">
        <f aca="false">N$302/N307</f>
        <v>3.47762690602006</v>
      </c>
      <c r="U307" s="0" t="n">
        <f aca="false">O$302/O307</f>
        <v>2.85721934440837</v>
      </c>
      <c r="V307" s="0" t="n">
        <f aca="false">(N$302+O$302)/(N307+O307)</f>
        <v>3.30762662786018</v>
      </c>
    </row>
    <row r="308" customFormat="false" ht="12.8" hidden="false" customHeight="false" outlineLevel="0" collapsed="false">
      <c r="B308" s="0" t="n">
        <v>25467500</v>
      </c>
      <c r="C308" s="0" t="n">
        <v>14487192806</v>
      </c>
      <c r="D308" s="0" t="n">
        <v>6983065653</v>
      </c>
      <c r="E308" s="0" t="n">
        <v>1078150302</v>
      </c>
      <c r="F308" s="0" t="n">
        <v>719620264</v>
      </c>
      <c r="G308" s="0" t="n">
        <v>31756332397</v>
      </c>
      <c r="H308" s="0" t="n">
        <v>14990768432</v>
      </c>
      <c r="I308" s="0" t="n">
        <v>18151092529</v>
      </c>
      <c r="J308" s="0" t="n">
        <v>4334960937</v>
      </c>
      <c r="K308" s="0" t="n">
        <v>628569</v>
      </c>
      <c r="L308" s="0" t="n">
        <v>7</v>
      </c>
      <c r="M308" s="0" t="n">
        <f aca="false">K308/1000000</f>
        <v>0.628569</v>
      </c>
      <c r="N308" s="0" t="n">
        <f aca="false">(G308+I308)/1000000000</f>
        <v>49.907424926</v>
      </c>
      <c r="O308" s="0" t="n">
        <f aca="false">(H308+J308)/1000000000</f>
        <v>19.325729369</v>
      </c>
      <c r="P308" s="0" t="n">
        <f aca="false">N308/$M308</f>
        <v>79.3984827855017</v>
      </c>
      <c r="Q308" s="0" t="n">
        <f aca="false">O308/$M308</f>
        <v>30.7455973313988</v>
      </c>
      <c r="R308" s="0" t="n">
        <f aca="false">P308+Q308</f>
        <v>110.1440801169</v>
      </c>
      <c r="S308" s="0" t="n">
        <f aca="false">M$302/M308</f>
        <v>5.72056210217176</v>
      </c>
      <c r="T308" s="0" t="n">
        <f aca="false">N$302/N308</f>
        <v>3.85665751381468</v>
      </c>
      <c r="U308" s="0" t="n">
        <f aca="false">O$302/O308</f>
        <v>3.08848263495519</v>
      </c>
      <c r="V308" s="0" t="n">
        <f aca="false">(N$302+O$302)/(N308+O308)</f>
        <v>3.64222932593165</v>
      </c>
    </row>
    <row r="309" customFormat="false" ht="12.8" hidden="false" customHeight="false" outlineLevel="0" collapsed="false">
      <c r="B309" s="0" t="n">
        <v>25060757</v>
      </c>
      <c r="C309" s="0" t="n">
        <v>14548360741</v>
      </c>
      <c r="D309" s="0" t="n">
        <v>6991578093</v>
      </c>
      <c r="E309" s="0" t="n">
        <v>1077875854</v>
      </c>
      <c r="F309" s="0" t="n">
        <v>737162772</v>
      </c>
      <c r="G309" s="0" t="n">
        <v>27820449829</v>
      </c>
      <c r="H309" s="0" t="n">
        <v>12946884155</v>
      </c>
      <c r="I309" s="0" t="n">
        <v>18502136230</v>
      </c>
      <c r="J309" s="0" t="n">
        <v>4465805053</v>
      </c>
      <c r="K309" s="0" t="n">
        <v>550721</v>
      </c>
      <c r="L309" s="0" t="n">
        <v>8</v>
      </c>
      <c r="M309" s="0" t="n">
        <f aca="false">K309/1000000</f>
        <v>0.550721</v>
      </c>
      <c r="N309" s="0" t="n">
        <f aca="false">(G309+I309)/1000000000</f>
        <v>46.322586059</v>
      </c>
      <c r="O309" s="0" t="n">
        <f aca="false">(H309+J309)/1000000000</f>
        <v>17.412689208</v>
      </c>
      <c r="P309" s="0" t="n">
        <f aca="false">N309/$M309</f>
        <v>84.1126197457515</v>
      </c>
      <c r="Q309" s="0" t="n">
        <f aca="false">O309/$M309</f>
        <v>31.6179866175432</v>
      </c>
      <c r="R309" s="0" t="n">
        <f aca="false">P309+Q309</f>
        <v>115.730606363295</v>
      </c>
      <c r="S309" s="0" t="n">
        <f aca="false">M$302/M309</f>
        <v>6.5292008113001</v>
      </c>
      <c r="T309" s="0" t="n">
        <f aca="false">N$302/N309</f>
        <v>4.15511873820792</v>
      </c>
      <c r="U309" s="0" t="n">
        <f aca="false">O$302/O309</f>
        <v>3.42779790364475</v>
      </c>
      <c r="V309" s="0" t="n">
        <f aca="false">(N$302+O$302)/(N309+O309)</f>
        <v>3.95641226689048</v>
      </c>
    </row>
    <row r="310" customFormat="false" ht="12.8" hidden="false" customHeight="false" outlineLevel="0" collapsed="false">
      <c r="B310" s="0" t="n">
        <v>24815677</v>
      </c>
      <c r="C310" s="0" t="n">
        <v>14639626441</v>
      </c>
      <c r="D310" s="0" t="n">
        <v>7004634083</v>
      </c>
      <c r="E310" s="0" t="n">
        <v>1077916725</v>
      </c>
      <c r="F310" s="0" t="n">
        <v>763219104</v>
      </c>
      <c r="G310" s="0" t="n">
        <v>25193634033</v>
      </c>
      <c r="H310" s="0" t="n">
        <v>11709335327</v>
      </c>
      <c r="I310" s="0" t="n">
        <v>18685089111</v>
      </c>
      <c r="J310" s="0" t="n">
        <v>4617050170</v>
      </c>
      <c r="K310" s="0" t="n">
        <v>500913</v>
      </c>
      <c r="L310" s="0" t="n">
        <v>9</v>
      </c>
      <c r="M310" s="0" t="n">
        <f aca="false">K310/1000000</f>
        <v>0.500913</v>
      </c>
      <c r="N310" s="0" t="n">
        <f aca="false">(G310+I310)/1000000000</f>
        <v>43.878723144</v>
      </c>
      <c r="O310" s="0" t="n">
        <f aca="false">(H310+J310)/1000000000</f>
        <v>16.326385497</v>
      </c>
      <c r="P310" s="0" t="n">
        <f aca="false">N310/$M310</f>
        <v>87.5974932652976</v>
      </c>
      <c r="Q310" s="0" t="n">
        <f aca="false">O310/$M310</f>
        <v>32.5932557090752</v>
      </c>
      <c r="R310" s="0" t="n">
        <f aca="false">P310+Q310</f>
        <v>120.190748974373</v>
      </c>
      <c r="S310" s="0" t="n">
        <f aca="false">M$302/M310</f>
        <v>7.17842819012483</v>
      </c>
      <c r="T310" s="0" t="n">
        <f aca="false">N$302/N310</f>
        <v>4.3865416207381</v>
      </c>
      <c r="U310" s="0" t="n">
        <f aca="false">O$302/O310</f>
        <v>3.65587224281624</v>
      </c>
      <c r="V310" s="0" t="n">
        <f aca="false">(N$302+O$302)/(N310+O310)</f>
        <v>4.18839913409401</v>
      </c>
    </row>
    <row r="311" customFormat="false" ht="12.8" hidden="false" customHeight="false" outlineLevel="0" collapsed="false">
      <c r="B311" s="0" t="n">
        <v>24769979</v>
      </c>
      <c r="C311" s="0" t="n">
        <v>14635994008</v>
      </c>
      <c r="D311" s="0" t="n">
        <v>7004126964</v>
      </c>
      <c r="E311" s="0" t="n">
        <v>1077961545</v>
      </c>
      <c r="F311" s="0" t="n">
        <v>762160606</v>
      </c>
      <c r="G311" s="0" t="n">
        <v>22655578613</v>
      </c>
      <c r="H311" s="0" t="n">
        <v>10462005615</v>
      </c>
      <c r="I311" s="0" t="n">
        <v>18574584960</v>
      </c>
      <c r="J311" s="0" t="n">
        <v>4570770263</v>
      </c>
      <c r="K311" s="0" t="n">
        <v>450113</v>
      </c>
      <c r="L311" s="0" t="n">
        <v>10</v>
      </c>
      <c r="M311" s="0" t="n">
        <f aca="false">K311/1000000</f>
        <v>0.450113</v>
      </c>
      <c r="N311" s="0" t="n">
        <f aca="false">(G311+I311)/1000000000</f>
        <v>41.230163573</v>
      </c>
      <c r="O311" s="0" t="n">
        <f aca="false">(H311+J311)/1000000000</f>
        <v>15.032775878</v>
      </c>
      <c r="P311" s="0" t="n">
        <f aca="false">N311/$M311</f>
        <v>91.5995840444511</v>
      </c>
      <c r="Q311" s="0" t="n">
        <f aca="false">O311/$M311</f>
        <v>33.3977820636151</v>
      </c>
      <c r="R311" s="0" t="n">
        <f aca="false">P311+Q311</f>
        <v>124.997366108066</v>
      </c>
      <c r="S311" s="0" t="n">
        <f aca="false">M$302/M311</f>
        <v>7.98858953196197</v>
      </c>
      <c r="T311" s="0" t="n">
        <f aca="false">N$302/N311</f>
        <v>4.66832601804289</v>
      </c>
      <c r="U311" s="0" t="n">
        <f aca="false">O$302/O311</f>
        <v>3.97046959579503</v>
      </c>
      <c r="V311" s="0" t="n">
        <f aca="false">(N$302+O$302)/(N311+O311)</f>
        <v>4.4818672355292</v>
      </c>
    </row>
    <row r="312" customFormat="false" ht="12.8" hidden="false" customHeight="false" outlineLevel="0" collapsed="false">
      <c r="B312" s="0" t="n">
        <v>25108602</v>
      </c>
      <c r="C312" s="0" t="n">
        <v>14631149997</v>
      </c>
      <c r="D312" s="0" t="n">
        <v>7003453519</v>
      </c>
      <c r="E312" s="0" t="n">
        <v>1077992142</v>
      </c>
      <c r="F312" s="0" t="n">
        <v>760761278</v>
      </c>
      <c r="G312" s="0" t="n">
        <v>20735443115</v>
      </c>
      <c r="H312" s="0" t="n">
        <v>9579360961</v>
      </c>
      <c r="I312" s="0" t="n">
        <v>18421340942</v>
      </c>
      <c r="J312" s="0" t="n">
        <v>4583511352</v>
      </c>
      <c r="K312" s="0" t="n">
        <v>412714</v>
      </c>
      <c r="L312" s="0" t="n">
        <v>11</v>
      </c>
      <c r="M312" s="0" t="n">
        <f aca="false">K312/1000000</f>
        <v>0.412714</v>
      </c>
      <c r="N312" s="0" t="n">
        <f aca="false">(G312+I312)/1000000000</f>
        <v>39.156784057</v>
      </c>
      <c r="O312" s="0" t="n">
        <f aca="false">(H312+J312)/1000000000</f>
        <v>14.162872313</v>
      </c>
      <c r="P312" s="0" t="n">
        <f aca="false">N312/$M312</f>
        <v>94.8763164249335</v>
      </c>
      <c r="Q312" s="0" t="n">
        <f aca="false">O312/$M312</f>
        <v>34.3164329608397</v>
      </c>
      <c r="R312" s="0" t="n">
        <f aca="false">P312+Q312</f>
        <v>129.192749385773</v>
      </c>
      <c r="S312" s="0" t="n">
        <f aca="false">M$302/M312</f>
        <v>8.71249339736476</v>
      </c>
      <c r="T312" s="0" t="n">
        <f aca="false">N$302/N312</f>
        <v>4.91551719507443</v>
      </c>
      <c r="U312" s="0" t="n">
        <f aca="false">O$302/O312</f>
        <v>4.21434143053126</v>
      </c>
      <c r="V312" s="0" t="n">
        <f aca="false">(N$302+O$302)/(N312+O312)</f>
        <v>4.72926950523031</v>
      </c>
    </row>
    <row r="313" customFormat="false" ht="12.8" hidden="false" customHeight="false" outlineLevel="0" collapsed="false">
      <c r="B313" s="0" t="n">
        <v>26657934</v>
      </c>
      <c r="C313" s="0" t="n">
        <v>14624698904</v>
      </c>
      <c r="D313" s="0" t="n">
        <v>7002549320</v>
      </c>
      <c r="E313" s="0" t="n">
        <v>1078040421</v>
      </c>
      <c r="F313" s="0" t="n">
        <v>758895919</v>
      </c>
      <c r="G313" s="0" t="n">
        <v>19678924560</v>
      </c>
      <c r="H313" s="0" t="n">
        <v>8992187500</v>
      </c>
      <c r="I313" s="0" t="n">
        <v>19308547973</v>
      </c>
      <c r="J313" s="0" t="n">
        <v>4760787963</v>
      </c>
      <c r="K313" s="0" t="n">
        <v>394325</v>
      </c>
      <c r="L313" s="0" t="n">
        <v>12</v>
      </c>
      <c r="M313" s="0" t="n">
        <f aca="false">K313/1000000</f>
        <v>0.394325</v>
      </c>
      <c r="N313" s="0" t="n">
        <f aca="false">(G313+I313)/1000000000</f>
        <v>38.987472533</v>
      </c>
      <c r="O313" s="0" t="n">
        <f aca="false">(H313+J313)/1000000000</f>
        <v>13.752975463</v>
      </c>
      <c r="P313" s="0" t="n">
        <f aca="false">N313/$M313</f>
        <v>98.8714195980473</v>
      </c>
      <c r="Q313" s="0" t="n">
        <f aca="false">O313/$M313</f>
        <v>34.8772597806378</v>
      </c>
      <c r="R313" s="0" t="n">
        <f aca="false">P313+Q313</f>
        <v>133.748679378685</v>
      </c>
      <c r="S313" s="0" t="n">
        <f aca="false">M$302/M313</f>
        <v>9.11879287389844</v>
      </c>
      <c r="T313" s="0" t="n">
        <f aca="false">N$302/N313</f>
        <v>4.93686389065317</v>
      </c>
      <c r="U313" s="0" t="n">
        <f aca="false">O$302/O313</f>
        <v>4.3399466336996</v>
      </c>
      <c r="V313" s="0" t="n">
        <f aca="false">(N$302+O$302)/(N313+O313)</f>
        <v>4.78120748839913</v>
      </c>
    </row>
    <row r="314" customFormat="false" ht="12.8" hidden="false" customHeight="false" outlineLevel="0" collapsed="false">
      <c r="B314" s="0" t="n">
        <v>26338645</v>
      </c>
      <c r="C314" s="0" t="n">
        <v>15346168412</v>
      </c>
      <c r="D314" s="0" t="n">
        <v>7105838751</v>
      </c>
      <c r="E314" s="0" t="n">
        <v>1078079730</v>
      </c>
      <c r="F314" s="0" t="n">
        <v>965012362</v>
      </c>
      <c r="G314" s="0" t="n">
        <v>25705932617</v>
      </c>
      <c r="H314" s="0" t="n">
        <v>11452682495</v>
      </c>
      <c r="I314" s="0" t="n">
        <v>23981079101</v>
      </c>
      <c r="J314" s="0" t="n">
        <v>5403839111</v>
      </c>
      <c r="K314" s="0" t="n">
        <v>569652</v>
      </c>
      <c r="L314" s="0" t="n">
        <v>13</v>
      </c>
      <c r="M314" s="0" t="n">
        <f aca="false">K314/1000000</f>
        <v>0.569652</v>
      </c>
      <c r="N314" s="0" t="n">
        <f aca="false">(G314+I314)/1000000000</f>
        <v>49.687011718</v>
      </c>
      <c r="O314" s="0" t="n">
        <f aca="false">(H314+J314)/1000000000</f>
        <v>16.856521606</v>
      </c>
      <c r="P314" s="0" t="n">
        <f aca="false">N314/$M314</f>
        <v>87.2234482069755</v>
      </c>
      <c r="Q314" s="0" t="n">
        <f aca="false">O314/$M314</f>
        <v>29.5909109526518</v>
      </c>
      <c r="R314" s="0" t="n">
        <f aca="false">P314+Q314</f>
        <v>116.814359159627</v>
      </c>
      <c r="S314" s="0" t="n">
        <f aca="false">M$302/M314</f>
        <v>6.31221868790068</v>
      </c>
      <c r="T314" s="0" t="n">
        <f aca="false">N$302/N314</f>
        <v>3.87376577260073</v>
      </c>
      <c r="U314" s="0" t="n">
        <f aca="false">O$302/O314</f>
        <v>3.54089538512825</v>
      </c>
      <c r="V314" s="0" t="n">
        <f aca="false">(N$302+O$302)/(N314+O314)</f>
        <v>3.78944447798135</v>
      </c>
    </row>
    <row r="315" customFormat="false" ht="12.8" hidden="false" customHeight="false" outlineLevel="0" collapsed="false">
      <c r="B315" s="0" t="n">
        <v>26269607</v>
      </c>
      <c r="C315" s="0" t="n">
        <v>15374390925</v>
      </c>
      <c r="D315" s="0" t="n">
        <v>7109919707</v>
      </c>
      <c r="E315" s="0" t="n">
        <v>1078123165</v>
      </c>
      <c r="F315" s="0" t="n">
        <v>973055731</v>
      </c>
      <c r="G315" s="0" t="n">
        <v>26193054199</v>
      </c>
      <c r="H315" s="0" t="n">
        <v>11981658935</v>
      </c>
      <c r="I315" s="0" t="n">
        <v>23007720947</v>
      </c>
      <c r="J315" s="0" t="n">
        <v>5126541137</v>
      </c>
      <c r="K315" s="0" t="n">
        <v>560181</v>
      </c>
      <c r="L315" s="0" t="n">
        <v>14</v>
      </c>
      <c r="M315" s="0" t="n">
        <f aca="false">K315/1000000</f>
        <v>0.560181</v>
      </c>
      <c r="N315" s="0" t="n">
        <f aca="false">(G315+I315)/1000000000</f>
        <v>49.200775146</v>
      </c>
      <c r="O315" s="0" t="n">
        <f aca="false">(H315+J315)/1000000000</f>
        <v>17.108200072</v>
      </c>
      <c r="P315" s="0" t="n">
        <f aca="false">N315/$M315</f>
        <v>87.8301390907582</v>
      </c>
      <c r="Q315" s="0" t="n">
        <f aca="false">O315/$M315</f>
        <v>30.5404861500122</v>
      </c>
      <c r="R315" s="0" t="n">
        <f aca="false">P315+Q315</f>
        <v>118.37062524077</v>
      </c>
      <c r="S315" s="0" t="n">
        <f aca="false">M$302/M315</f>
        <v>6.41893959273878</v>
      </c>
      <c r="T315" s="0" t="n">
        <f aca="false">N$302/N315</f>
        <v>3.9120490432283</v>
      </c>
      <c r="U315" s="0" t="n">
        <f aca="false">O$302/O315</f>
        <v>3.4888053280185</v>
      </c>
      <c r="V315" s="0" t="n">
        <f aca="false">(N$302+O$302)/(N315+O315)</f>
        <v>3.80284907240655</v>
      </c>
    </row>
    <row r="316" customFormat="false" ht="12.8" hidden="false" customHeight="false" outlineLevel="0" collapsed="false">
      <c r="B316" s="0" t="n">
        <v>26663308</v>
      </c>
      <c r="C316" s="0" t="n">
        <v>15335826097</v>
      </c>
      <c r="D316" s="0" t="n">
        <v>7104450152</v>
      </c>
      <c r="E316" s="0" t="n">
        <v>1078190419</v>
      </c>
      <c r="F316" s="0" t="n">
        <v>962024345</v>
      </c>
      <c r="G316" s="0" t="n">
        <v>26544754028</v>
      </c>
      <c r="H316" s="0" t="n">
        <v>12251510620</v>
      </c>
      <c r="I316" s="0" t="n">
        <v>22351837158</v>
      </c>
      <c r="J316" s="0" t="n">
        <v>4980422973</v>
      </c>
      <c r="K316" s="0" t="n">
        <v>545906</v>
      </c>
      <c r="L316" s="0" t="n">
        <v>15</v>
      </c>
      <c r="M316" s="0" t="n">
        <f aca="false">K316/1000000</f>
        <v>0.545906</v>
      </c>
      <c r="N316" s="0" t="n">
        <f aca="false">(G316+I316)/1000000000</f>
        <v>48.896591186</v>
      </c>
      <c r="O316" s="0" t="n">
        <f aca="false">(H316+J316)/1000000000</f>
        <v>17.231933593</v>
      </c>
      <c r="P316" s="0" t="n">
        <f aca="false">N316/$M316</f>
        <v>89.5696167215601</v>
      </c>
      <c r="Q316" s="0" t="n">
        <f aca="false">O316/$M316</f>
        <v>31.5657523328192</v>
      </c>
      <c r="R316" s="0" t="n">
        <f aca="false">P316+Q316</f>
        <v>121.135369054379</v>
      </c>
      <c r="S316" s="0" t="n">
        <f aca="false">M$302/M316</f>
        <v>6.58678966708554</v>
      </c>
      <c r="T316" s="0" t="n">
        <f aca="false">N$302/N316</f>
        <v>3.93638576161337</v>
      </c>
      <c r="U316" s="0" t="n">
        <f aca="false">O$302/O316</f>
        <v>3.46375403792447</v>
      </c>
      <c r="V316" s="0" t="n">
        <f aca="false">(N$302+O$302)/(N316+O316)</f>
        <v>3.81322622488136</v>
      </c>
    </row>
    <row r="317" customFormat="false" ht="12.8" hidden="false" customHeight="false" outlineLevel="0" collapsed="false">
      <c r="B317" s="0" t="n">
        <v>27379138</v>
      </c>
      <c r="C317" s="0" t="n">
        <v>15228898613</v>
      </c>
      <c r="D317" s="0" t="n">
        <v>7089193413</v>
      </c>
      <c r="E317" s="0" t="n">
        <v>1078189168</v>
      </c>
      <c r="F317" s="0" t="n">
        <v>931454638</v>
      </c>
      <c r="G317" s="0" t="n">
        <v>26220062255</v>
      </c>
      <c r="H317" s="0" t="n">
        <v>12561264038</v>
      </c>
      <c r="I317" s="0" t="n">
        <v>21264053344</v>
      </c>
      <c r="J317" s="0" t="n">
        <v>4670547485</v>
      </c>
      <c r="K317" s="0" t="n">
        <v>517155</v>
      </c>
      <c r="L317" s="0" t="n">
        <v>16</v>
      </c>
      <c r="M317" s="0" t="n">
        <f aca="false">K317/1000000</f>
        <v>0.517155</v>
      </c>
      <c r="N317" s="0" t="n">
        <f aca="false">(G317+I317)/1000000000</f>
        <v>47.484115599</v>
      </c>
      <c r="O317" s="0" t="n">
        <f aca="false">(H317+J317)/1000000000</f>
        <v>17.231811523</v>
      </c>
      <c r="P317" s="0" t="n">
        <f aca="false">N317/$M317</f>
        <v>91.8179570902341</v>
      </c>
      <c r="Q317" s="0" t="n">
        <f aca="false">O317/$M317</f>
        <v>33.320400117953</v>
      </c>
      <c r="R317" s="0" t="n">
        <f aca="false">P317+Q317</f>
        <v>125.138357208187</v>
      </c>
      <c r="S317" s="0" t="n">
        <f aca="false">M$302/M317</f>
        <v>6.95297928087324</v>
      </c>
      <c r="T317" s="0" t="n">
        <f aca="false">N$302/N317</f>
        <v>4.05347857716136</v>
      </c>
      <c r="U317" s="0" t="n">
        <f aca="false">O$302/O317</f>
        <v>3.46377857512735</v>
      </c>
      <c r="V317" s="0" t="n">
        <f aca="false">(N$302+O$302)/(N317+O317)</f>
        <v>3.8964600541785</v>
      </c>
    </row>
    <row r="318" customFormat="false" ht="12.8" hidden="false" customHeight="false" outlineLevel="0" collapsed="false">
      <c r="B318" s="0" t="n">
        <v>28302073</v>
      </c>
      <c r="C318" s="0" t="n">
        <v>15230690201</v>
      </c>
      <c r="D318" s="0" t="n">
        <v>7089508554</v>
      </c>
      <c r="E318" s="0" t="n">
        <v>1078248228</v>
      </c>
      <c r="F318" s="0" t="n">
        <v>931939722</v>
      </c>
      <c r="G318" s="0" t="n">
        <v>27125518798</v>
      </c>
      <c r="H318" s="0" t="n">
        <v>13008895874</v>
      </c>
      <c r="I318" s="0" t="n">
        <v>20960189819</v>
      </c>
      <c r="J318" s="0" t="n">
        <v>4573013305</v>
      </c>
      <c r="K318" s="0" t="n">
        <v>522951</v>
      </c>
      <c r="L318" s="0" t="n">
        <v>17</v>
      </c>
      <c r="M318" s="0" t="n">
        <f aca="false">K318/1000000</f>
        <v>0.522951</v>
      </c>
      <c r="N318" s="0" t="n">
        <f aca="false">(G318+I318)/1000000000</f>
        <v>48.085708617</v>
      </c>
      <c r="O318" s="0" t="n">
        <f aca="false">(H318+J318)/1000000000</f>
        <v>17.581909179</v>
      </c>
      <c r="P318" s="0" t="n">
        <f aca="false">N318/$M318</f>
        <v>91.9506963692583</v>
      </c>
      <c r="Q318" s="0" t="n">
        <f aca="false">O318/$M318</f>
        <v>33.6205670875474</v>
      </c>
      <c r="R318" s="0" t="n">
        <f aca="false">P318+Q318</f>
        <v>125.571263456806</v>
      </c>
      <c r="S318" s="0" t="n">
        <f aca="false">M$302/M318</f>
        <v>6.87591762899392</v>
      </c>
      <c r="T318" s="0" t="n">
        <f aca="false">N$302/N318</f>
        <v>4.00276612057565</v>
      </c>
      <c r="U318" s="0" t="n">
        <f aca="false">O$302/O318</f>
        <v>3.39480650004102</v>
      </c>
      <c r="V318" s="0" t="n">
        <f aca="false">(N$302+O$302)/(N318+O318)</f>
        <v>3.8399904452657</v>
      </c>
    </row>
    <row r="319" customFormat="false" ht="12.8" hidden="false" customHeight="false" outlineLevel="0" collapsed="false">
      <c r="B319" s="0" t="n">
        <v>29222836</v>
      </c>
      <c r="C319" s="0" t="n">
        <v>15182234238</v>
      </c>
      <c r="D319" s="0" t="n">
        <v>7082626214</v>
      </c>
      <c r="E319" s="0" t="n">
        <v>1078273309</v>
      </c>
      <c r="F319" s="0" t="n">
        <v>918082861</v>
      </c>
      <c r="G319" s="0" t="n">
        <v>27997543334</v>
      </c>
      <c r="H319" s="0" t="n">
        <v>13436416625</v>
      </c>
      <c r="I319" s="0" t="n">
        <v>20677810668</v>
      </c>
      <c r="J319" s="0" t="n">
        <v>4528976440</v>
      </c>
      <c r="K319" s="0" t="n">
        <v>530281</v>
      </c>
      <c r="L319" s="0" t="n">
        <v>18</v>
      </c>
      <c r="M319" s="0" t="n">
        <f aca="false">K319/1000000</f>
        <v>0.530281</v>
      </c>
      <c r="N319" s="0" t="n">
        <f aca="false">(G319+I319)/1000000000</f>
        <v>48.675354002</v>
      </c>
      <c r="O319" s="0" t="n">
        <f aca="false">(H319+J319)/1000000000</f>
        <v>17.965393065</v>
      </c>
      <c r="P319" s="0" t="n">
        <f aca="false">N319/$M319</f>
        <v>91.7916236900813</v>
      </c>
      <c r="Q319" s="0" t="n">
        <f aca="false">O319/$M319</f>
        <v>33.8790057818402</v>
      </c>
      <c r="R319" s="0" t="n">
        <f aca="false">P319+Q319</f>
        <v>125.670629471922</v>
      </c>
      <c r="S319" s="0" t="n">
        <f aca="false">M$302/M319</f>
        <v>6.7808727825436</v>
      </c>
      <c r="T319" s="0" t="n">
        <f aca="false">N$302/N319</f>
        <v>3.95427725760539</v>
      </c>
      <c r="U319" s="0" t="n">
        <f aca="false">O$302/O319</f>
        <v>3.32234197983021</v>
      </c>
      <c r="V319" s="0" t="n">
        <f aca="false">(N$302+O$302)/(N319+O319)</f>
        <v>3.78391653752737</v>
      </c>
    </row>
    <row r="320" customFormat="false" ht="12.8" hidden="false" customHeight="false" outlineLevel="0" collapsed="false">
      <c r="B320" s="0" t="n">
        <v>28860161</v>
      </c>
      <c r="C320" s="0" t="n">
        <v>15212864716</v>
      </c>
      <c r="D320" s="0" t="n">
        <v>7087013154</v>
      </c>
      <c r="E320" s="0" t="n">
        <v>1078310512</v>
      </c>
      <c r="F320" s="0" t="n">
        <v>926816349</v>
      </c>
      <c r="G320" s="0" t="n">
        <v>26452316284</v>
      </c>
      <c r="H320" s="0" t="n">
        <v>12610092163</v>
      </c>
      <c r="I320" s="0" t="n">
        <v>20812881469</v>
      </c>
      <c r="J320" s="0" t="n">
        <v>4886093139</v>
      </c>
      <c r="K320" s="0" t="n">
        <v>501919</v>
      </c>
      <c r="L320" s="0" t="n">
        <v>19</v>
      </c>
      <c r="M320" s="0" t="n">
        <f aca="false">K320/1000000</f>
        <v>0.501919</v>
      </c>
      <c r="N320" s="0" t="n">
        <f aca="false">(G320+I320)/1000000000</f>
        <v>47.265197753</v>
      </c>
      <c r="O320" s="0" t="n">
        <f aca="false">(H320+J320)/1000000000</f>
        <v>17.496185302</v>
      </c>
      <c r="P320" s="0" t="n">
        <f aca="false">N320/$M320</f>
        <v>94.1689749800267</v>
      </c>
      <c r="Q320" s="0" t="n">
        <f aca="false">O320/$M320</f>
        <v>34.8585833610603</v>
      </c>
      <c r="R320" s="0" t="n">
        <f aca="false">P320+Q320</f>
        <v>129.027558341087</v>
      </c>
      <c r="S320" s="0" t="n">
        <f aca="false">M$302/M320</f>
        <v>7.16404041289531</v>
      </c>
      <c r="T320" s="0" t="n">
        <f aca="false">N$302/N320</f>
        <v>4.07225304211878</v>
      </c>
      <c r="U320" s="0" t="n">
        <f aca="false">O$302/O320</f>
        <v>3.411439610049</v>
      </c>
      <c r="V320" s="0" t="n">
        <f aca="false">(N$302+O$302)/(N320+O320)</f>
        <v>3.89372513378606</v>
      </c>
    </row>
    <row r="321" customFormat="false" ht="12.8" hidden="false" customHeight="false" outlineLevel="0" collapsed="false">
      <c r="B321" s="0" t="n">
        <v>28586049</v>
      </c>
      <c r="C321" s="0" t="n">
        <v>15193251098</v>
      </c>
      <c r="D321" s="0" t="n">
        <v>7084249687</v>
      </c>
      <c r="E321" s="0" t="n">
        <v>1078353969</v>
      </c>
      <c r="F321" s="0" t="n">
        <v>921193285</v>
      </c>
      <c r="G321" s="0" t="n">
        <v>25056930541</v>
      </c>
      <c r="H321" s="0" t="n">
        <v>11770065307</v>
      </c>
      <c r="I321" s="0" t="n">
        <v>20853668212</v>
      </c>
      <c r="J321" s="0" t="n">
        <v>5055419921</v>
      </c>
      <c r="K321" s="0" t="n">
        <v>474364</v>
      </c>
      <c r="L321" s="0" t="n">
        <v>20</v>
      </c>
      <c r="M321" s="0" t="n">
        <f aca="false">K321/1000000</f>
        <v>0.474364</v>
      </c>
      <c r="N321" s="0" t="n">
        <f aca="false">(G321+I321)/1000000000</f>
        <v>45.910598753</v>
      </c>
      <c r="O321" s="0" t="n">
        <f aca="false">(H321+J321)/1000000000</f>
        <v>16.825485228</v>
      </c>
      <c r="P321" s="0" t="n">
        <f aca="false">N321/$M321</f>
        <v>96.7834800975622</v>
      </c>
      <c r="Q321" s="0" t="n">
        <f aca="false">O321/$M321</f>
        <v>35.4695660463273</v>
      </c>
      <c r="R321" s="0" t="n">
        <f aca="false">P321+Q321</f>
        <v>132.25304614389</v>
      </c>
      <c r="S321" s="0" t="n">
        <f aca="false">M$302/M321</f>
        <v>7.58018736666357</v>
      </c>
      <c r="T321" s="0" t="n">
        <f aca="false">N$302/N321</f>
        <v>4.19240546984639</v>
      </c>
      <c r="U321" s="0" t="n">
        <f aca="false">O$302/O321</f>
        <v>3.54742693926426</v>
      </c>
      <c r="V321" s="0" t="n">
        <f aca="false">(N$302+O$302)/(N321+O321)</f>
        <v>4.01942564627351</v>
      </c>
    </row>
    <row r="322" customFormat="false" ht="12.8" hidden="false" customHeight="false" outlineLevel="0" collapsed="false">
      <c r="B322" s="0" t="n">
        <v>28601793</v>
      </c>
      <c r="C322" s="0" t="n">
        <v>15174824787</v>
      </c>
      <c r="D322" s="0" t="n">
        <v>7081600731</v>
      </c>
      <c r="E322" s="0" t="n">
        <v>1078393831</v>
      </c>
      <c r="F322" s="0" t="n">
        <v>915910353</v>
      </c>
      <c r="G322" s="0" t="n">
        <v>24091110229</v>
      </c>
      <c r="H322" s="0" t="n">
        <v>11396896362</v>
      </c>
      <c r="I322" s="0" t="n">
        <v>21043136596</v>
      </c>
      <c r="J322" s="0" t="n">
        <v>5087463378</v>
      </c>
      <c r="K322" s="0" t="n">
        <v>456146</v>
      </c>
      <c r="L322" s="0" t="n">
        <v>21</v>
      </c>
      <c r="M322" s="0" t="n">
        <f aca="false">K322/1000000</f>
        <v>0.456146</v>
      </c>
      <c r="N322" s="0" t="n">
        <f aca="false">(G322+I322)/1000000000</f>
        <v>45.134246825</v>
      </c>
      <c r="O322" s="0" t="n">
        <f aca="false">(H322+J322)/1000000000</f>
        <v>16.48435974</v>
      </c>
      <c r="P322" s="0" t="n">
        <f aca="false">N322/$M322</f>
        <v>98.9469310812766</v>
      </c>
      <c r="Q322" s="0" t="n">
        <f aca="false">O322/$M322</f>
        <v>36.138341101314</v>
      </c>
      <c r="R322" s="0" t="n">
        <f aca="false">P322+Q322</f>
        <v>135.085272182591</v>
      </c>
      <c r="S322" s="0" t="n">
        <f aca="false">M$302/M322</f>
        <v>7.88293221907021</v>
      </c>
      <c r="T322" s="0" t="n">
        <f aca="false">N$302/N322</f>
        <v>4.26451882718439</v>
      </c>
      <c r="U322" s="0" t="n">
        <f aca="false">O$302/O322</f>
        <v>3.62083699369691</v>
      </c>
      <c r="V322" s="0" t="n">
        <f aca="false">(N$302+O$302)/(N322+O322)</f>
        <v>4.09231949498889</v>
      </c>
    </row>
    <row r="323" customFormat="false" ht="12.8" hidden="false" customHeight="false" outlineLevel="0" collapsed="false">
      <c r="B323" s="0" t="n">
        <v>29146864</v>
      </c>
      <c r="C323" s="0" t="n">
        <v>15070693151</v>
      </c>
      <c r="D323" s="0" t="n">
        <v>7066740334</v>
      </c>
      <c r="E323" s="0" t="n">
        <v>1078412847</v>
      </c>
      <c r="F323" s="0" t="n">
        <v>886146833</v>
      </c>
      <c r="G323" s="0" t="n">
        <v>22943374633</v>
      </c>
      <c r="H323" s="0" t="n">
        <v>10886367797</v>
      </c>
      <c r="I323" s="0" t="n">
        <v>21049865722</v>
      </c>
      <c r="J323" s="0" t="n">
        <v>5248443603</v>
      </c>
      <c r="K323" s="0" t="n">
        <v>434860</v>
      </c>
      <c r="L323" s="0" t="n">
        <v>22</v>
      </c>
      <c r="M323" s="0" t="n">
        <f aca="false">K323/1000000</f>
        <v>0.43486</v>
      </c>
      <c r="N323" s="0" t="n">
        <f aca="false">(G323+I323)/1000000000</f>
        <v>43.993240355</v>
      </c>
      <c r="O323" s="0" t="n">
        <f aca="false">(H323+J323)/1000000000</f>
        <v>16.1348114</v>
      </c>
      <c r="P323" s="0" t="n">
        <f aca="false">N323/$M323</f>
        <v>101.166445189256</v>
      </c>
      <c r="Q323" s="0" t="n">
        <f aca="false">O323/$M323</f>
        <v>37.1034618037989</v>
      </c>
      <c r="R323" s="0" t="n">
        <f aca="false">P323+Q323</f>
        <v>138.269906993055</v>
      </c>
      <c r="S323" s="0" t="n">
        <f aca="false">M$302/M323</f>
        <v>8.26879455456929</v>
      </c>
      <c r="T323" s="0" t="n">
        <f aca="false">N$302/N323</f>
        <v>4.37512317307912</v>
      </c>
      <c r="U323" s="0" t="n">
        <f aca="false">O$302/O323</f>
        <v>3.69927965591218</v>
      </c>
      <c r="V323" s="0" t="n">
        <f aca="false">(N$302+O$302)/(N323+O323)</f>
        <v>4.19376676176825</v>
      </c>
    </row>
    <row r="324" customFormat="false" ht="12.8" hidden="false" customHeight="false" outlineLevel="0" collapsed="false">
      <c r="B324" s="0" t="n">
        <v>29908536</v>
      </c>
      <c r="C324" s="0" t="n">
        <v>15139885639</v>
      </c>
      <c r="D324" s="0" t="n">
        <v>7076643677</v>
      </c>
      <c r="E324" s="0" t="n">
        <v>1078464043</v>
      </c>
      <c r="F324" s="0" t="n">
        <v>905894187</v>
      </c>
      <c r="G324" s="0" t="n">
        <v>22722671508</v>
      </c>
      <c r="H324" s="0" t="n">
        <v>10747146606</v>
      </c>
      <c r="I324" s="0" t="n">
        <v>21654220581</v>
      </c>
      <c r="J324" s="0" t="n">
        <v>5345550537</v>
      </c>
      <c r="K324" s="0" t="n">
        <v>434564</v>
      </c>
      <c r="L324" s="0" t="n">
        <v>23</v>
      </c>
      <c r="M324" s="0" t="n">
        <f aca="false">K324/1000000</f>
        <v>0.434564</v>
      </c>
      <c r="N324" s="0" t="n">
        <f aca="false">(G324+I324)/1000000000</f>
        <v>44.376892089</v>
      </c>
      <c r="O324" s="0" t="n">
        <f aca="false">(H324+J324)/1000000000</f>
        <v>16.092697143</v>
      </c>
      <c r="P324" s="0" t="n">
        <f aca="false">N324/$M324</f>
        <v>102.118196834068</v>
      </c>
      <c r="Q324" s="0" t="n">
        <f aca="false">O324/$M324</f>
        <v>37.0318230295192</v>
      </c>
      <c r="R324" s="0" t="n">
        <f aca="false">P324+Q324</f>
        <v>139.150019863587</v>
      </c>
      <c r="S324" s="0" t="n">
        <f aca="false">M$302/M324</f>
        <v>8.27442678178588</v>
      </c>
      <c r="T324" s="0" t="n">
        <f aca="false">N$302/N324</f>
        <v>4.33729890209482</v>
      </c>
      <c r="U324" s="0" t="n">
        <f aca="false">O$302/O324</f>
        <v>3.70896059458639</v>
      </c>
      <c r="V324" s="0" t="n">
        <f aca="false">(N$302+O$302)/(N324+O324)</f>
        <v>4.17008000389322</v>
      </c>
    </row>
    <row r="325" customFormat="false" ht="12.8" hidden="false" customHeight="false" outlineLevel="0" collapsed="false">
      <c r="B325" s="0" t="n">
        <v>30386896</v>
      </c>
      <c r="C325" s="0" t="n">
        <v>14779842187</v>
      </c>
      <c r="D325" s="0" t="n">
        <v>7025217931</v>
      </c>
      <c r="E325" s="0" t="n">
        <v>1078505466</v>
      </c>
      <c r="F325" s="0" t="n">
        <v>803006016</v>
      </c>
      <c r="G325" s="0" t="n">
        <v>21373901367</v>
      </c>
      <c r="H325" s="0" t="n">
        <v>10046203613</v>
      </c>
      <c r="I325" s="0" t="n">
        <v>21036972045</v>
      </c>
      <c r="J325" s="0" t="n">
        <v>5386337280</v>
      </c>
      <c r="K325" s="0" t="n">
        <v>405219</v>
      </c>
      <c r="L325" s="0" t="n">
        <v>24</v>
      </c>
      <c r="M325" s="0" t="n">
        <f aca="false">K325/1000000</f>
        <v>0.405219</v>
      </c>
      <c r="N325" s="0" t="n">
        <f aca="false">(G325+I325)/1000000000</f>
        <v>42.410873412</v>
      </c>
      <c r="O325" s="0" t="n">
        <f aca="false">(H325+J325)/1000000000</f>
        <v>15.432540893</v>
      </c>
      <c r="P325" s="0" t="n">
        <f aca="false">N325/$M325</f>
        <v>104.661611158411</v>
      </c>
      <c r="Q325" s="0" t="n">
        <f aca="false">O325/$M325</f>
        <v>38.0844454307424</v>
      </c>
      <c r="R325" s="0" t="n">
        <f aca="false">P325+Q325</f>
        <v>142.746056589153</v>
      </c>
      <c r="S325" s="0" t="n">
        <f aca="false">M$302/M325</f>
        <v>8.8736411668752</v>
      </c>
      <c r="T325" s="0" t="n">
        <f aca="false">N$302/N325</f>
        <v>4.53836079880259</v>
      </c>
      <c r="U325" s="0" t="n">
        <f aca="false">O$302/O325</f>
        <v>3.86761842899592</v>
      </c>
      <c r="V325" s="0" t="n">
        <f aca="false">(N$302+O$302)/(N325+O325)</f>
        <v>4.35940768590147</v>
      </c>
    </row>
    <row r="326" customFormat="false" ht="12.8" hidden="false" customHeight="false" outlineLevel="0" collapsed="false">
      <c r="A326" s="0" t="s">
        <v>0</v>
      </c>
      <c r="B326" s="0" t="s">
        <v>1</v>
      </c>
      <c r="C326" s="0" t="s">
        <v>2</v>
      </c>
      <c r="D326" s="0" t="s">
        <v>76</v>
      </c>
      <c r="E326" s="0" t="s">
        <v>77</v>
      </c>
      <c r="F326" s="0" t="s">
        <v>4</v>
      </c>
      <c r="G326" s="0" t="s">
        <v>5</v>
      </c>
      <c r="H326" s="0" t="s">
        <v>70</v>
      </c>
      <c r="I326" s="0" t="s">
        <v>78</v>
      </c>
      <c r="J326" s="0" t="s">
        <v>79</v>
      </c>
      <c r="K326" s="0" t="s">
        <v>7</v>
      </c>
      <c r="L326" s="0" t="s">
        <v>8</v>
      </c>
      <c r="M326" s="0" t="s">
        <v>9</v>
      </c>
      <c r="N326" s="0" t="s">
        <v>80</v>
      </c>
      <c r="O326" s="0" t="s">
        <v>81</v>
      </c>
      <c r="P326" s="0" t="s">
        <v>82</v>
      </c>
      <c r="Q326" s="0" t="s">
        <v>83</v>
      </c>
      <c r="R326" s="0" t="s">
        <v>84</v>
      </c>
      <c r="S326" s="0" t="s">
        <v>16</v>
      </c>
      <c r="T326" s="0" t="s">
        <v>85</v>
      </c>
      <c r="U326" s="0" t="s">
        <v>86</v>
      </c>
      <c r="V326" s="0" t="s">
        <v>87</v>
      </c>
    </row>
    <row r="327" customFormat="false" ht="12.8" hidden="false" customHeight="false" outlineLevel="0" collapsed="false">
      <c r="A327" s="0" t="s">
        <v>59</v>
      </c>
      <c r="B327" s="0" t="n">
        <v>171072190</v>
      </c>
      <c r="C327" s="0" t="n">
        <v>196612366611</v>
      </c>
      <c r="D327" s="0" t="n">
        <v>58091707937</v>
      </c>
      <c r="E327" s="0" t="n">
        <v>27258799609</v>
      </c>
      <c r="F327" s="0" t="n">
        <v>4734243303</v>
      </c>
      <c r="G327" s="0" t="n">
        <v>1419619232177</v>
      </c>
      <c r="H327" s="0" t="n">
        <v>584695800781</v>
      </c>
      <c r="I327" s="0" t="n">
        <v>999481979370</v>
      </c>
      <c r="J327" s="0" t="n">
        <v>233110717773</v>
      </c>
      <c r="K327" s="0" t="n">
        <v>55832026</v>
      </c>
      <c r="L327" s="0" t="n">
        <v>1</v>
      </c>
      <c r="M327" s="0" t="n">
        <f aca="false">K327/1000000</f>
        <v>55.832026</v>
      </c>
      <c r="N327" s="0" t="n">
        <f aca="false">(G327+I327)/1000000000</f>
        <v>2419.101211547</v>
      </c>
      <c r="O327" s="0" t="n">
        <f aca="false">(H327+J327)/1000000000</f>
        <v>817.806518554</v>
      </c>
      <c r="P327" s="0" t="n">
        <f aca="false">N327/$M327</f>
        <v>43.3282004050328</v>
      </c>
      <c r="Q327" s="0" t="n">
        <f aca="false">O327/$M327</f>
        <v>14.6476239023459</v>
      </c>
      <c r="R327" s="0" t="n">
        <f aca="false">P327+Q327</f>
        <v>57.9758243073787</v>
      </c>
      <c r="S327" s="0" t="n">
        <f aca="false">M$327/M327</f>
        <v>1</v>
      </c>
      <c r="T327" s="0" t="n">
        <f aca="false">N$327/N327</f>
        <v>1</v>
      </c>
      <c r="U327" s="0" t="n">
        <f aca="false">O$327/O327</f>
        <v>1</v>
      </c>
      <c r="V327" s="0" t="n">
        <f aca="false">(N$327+O$327)/(N327+O327)</f>
        <v>1</v>
      </c>
    </row>
    <row r="328" customFormat="false" ht="12.8" hidden="false" customHeight="false" outlineLevel="0" collapsed="false">
      <c r="B328" s="0" t="n">
        <v>171242828</v>
      </c>
      <c r="C328" s="0" t="n">
        <v>196805986722</v>
      </c>
      <c r="D328" s="0" t="n">
        <v>58121849947</v>
      </c>
      <c r="E328" s="0" t="n">
        <v>27258455261</v>
      </c>
      <c r="F328" s="0" t="n">
        <v>4789644728</v>
      </c>
      <c r="G328" s="0" t="n">
        <v>861061859130</v>
      </c>
      <c r="H328" s="0" t="n">
        <v>355930038452</v>
      </c>
      <c r="I328" s="0" t="n">
        <v>527395721435</v>
      </c>
      <c r="J328" s="0" t="n">
        <v>119259262084</v>
      </c>
      <c r="K328" s="0" t="n">
        <v>28350020</v>
      </c>
      <c r="L328" s="0" t="n">
        <v>2</v>
      </c>
      <c r="M328" s="0" t="n">
        <f aca="false">K328/1000000</f>
        <v>28.35002</v>
      </c>
      <c r="N328" s="0" t="n">
        <f aca="false">(G328+I328)/1000000000</f>
        <v>1388.457580565</v>
      </c>
      <c r="O328" s="0" t="n">
        <f aca="false">(H328+J328)/1000000000</f>
        <v>475.189300536</v>
      </c>
      <c r="P328" s="0" t="n">
        <f aca="false">N328/$M328</f>
        <v>48.9755414833923</v>
      </c>
      <c r="Q328" s="0" t="n">
        <f aca="false">O328/$M328</f>
        <v>16.7615155310649</v>
      </c>
      <c r="R328" s="0" t="n">
        <f aca="false">P328+Q328</f>
        <v>65.7370570144571</v>
      </c>
      <c r="S328" s="0" t="n">
        <f aca="false">M$327/M328</f>
        <v>1.96938224382205</v>
      </c>
      <c r="T328" s="0" t="n">
        <f aca="false">N$327/N328</f>
        <v>1.7422939277429</v>
      </c>
      <c r="U328" s="0" t="n">
        <f aca="false">O$327/O328</f>
        <v>1.72101206325887</v>
      </c>
      <c r="V328" s="0" t="n">
        <f aca="false">(N$327+O$327)/(N328+O328)</f>
        <v>1.73686751654837</v>
      </c>
    </row>
    <row r="329" customFormat="false" ht="12.8" hidden="false" customHeight="false" outlineLevel="0" collapsed="false">
      <c r="B329" s="0" t="n">
        <v>180343787</v>
      </c>
      <c r="C329" s="0" t="n">
        <v>197708088839</v>
      </c>
      <c r="D329" s="0" t="n">
        <v>58249736358</v>
      </c>
      <c r="E329" s="0" t="n">
        <v>27258619394</v>
      </c>
      <c r="F329" s="0" t="n">
        <v>5047231646</v>
      </c>
      <c r="G329" s="0" t="n">
        <v>702655853271</v>
      </c>
      <c r="H329" s="0" t="n">
        <v>284089584350</v>
      </c>
      <c r="I329" s="0" t="n">
        <v>407845031738</v>
      </c>
      <c r="J329" s="0" t="n">
        <v>83110565185</v>
      </c>
      <c r="K329" s="0" t="n">
        <v>19738823</v>
      </c>
      <c r="L329" s="0" t="n">
        <v>3</v>
      </c>
      <c r="M329" s="0" t="n">
        <f aca="false">K329/1000000</f>
        <v>19.738823</v>
      </c>
      <c r="N329" s="0" t="n">
        <f aca="false">(G329+I329)/1000000000</f>
        <v>1110.500885009</v>
      </c>
      <c r="O329" s="0" t="n">
        <f aca="false">(H329+J329)/1000000000</f>
        <v>367.200149535</v>
      </c>
      <c r="P329" s="0" t="n">
        <f aca="false">N329/$M329</f>
        <v>56.2597316470693</v>
      </c>
      <c r="Q329" s="0" t="n">
        <f aca="false">O329/$M329</f>
        <v>18.6029404861171</v>
      </c>
      <c r="R329" s="0" t="n">
        <f aca="false">P329+Q329</f>
        <v>74.8626721331865</v>
      </c>
      <c r="S329" s="0" t="n">
        <f aca="false">M$327/M329</f>
        <v>2.82853876343083</v>
      </c>
      <c r="T329" s="0" t="n">
        <f aca="false">N$327/N329</f>
        <v>2.17838746839665</v>
      </c>
      <c r="U329" s="0" t="n">
        <f aca="false">O$327/O329</f>
        <v>2.2271410281004</v>
      </c>
      <c r="V329" s="0" t="n">
        <f aca="false">(N$327+O$327)/(N329+O329)</f>
        <v>2.19050244564515</v>
      </c>
    </row>
    <row r="330" customFormat="false" ht="12.8" hidden="false" customHeight="false" outlineLevel="0" collapsed="false">
      <c r="B330" s="0" t="n">
        <v>187556552</v>
      </c>
      <c r="C330" s="0" t="n">
        <v>198322206325</v>
      </c>
      <c r="D330" s="0" t="n">
        <v>58337284527</v>
      </c>
      <c r="E330" s="0" t="n">
        <v>27259123814</v>
      </c>
      <c r="F330" s="0" t="n">
        <v>5222487028</v>
      </c>
      <c r="G330" s="0" t="n">
        <v>610178665161</v>
      </c>
      <c r="H330" s="0" t="n">
        <v>246616317749</v>
      </c>
      <c r="I330" s="0" t="n">
        <v>317086669921</v>
      </c>
      <c r="J330" s="0" t="n">
        <v>65142974853</v>
      </c>
      <c r="K330" s="0" t="n">
        <v>15448472</v>
      </c>
      <c r="L330" s="0" t="n">
        <v>4</v>
      </c>
      <c r="M330" s="0" t="n">
        <f aca="false">K330/1000000</f>
        <v>15.448472</v>
      </c>
      <c r="N330" s="0" t="n">
        <f aca="false">(G330+I330)/1000000000</f>
        <v>927.265335082</v>
      </c>
      <c r="O330" s="0" t="n">
        <f aca="false">(H330+J330)/1000000000</f>
        <v>311.759292602</v>
      </c>
      <c r="P330" s="0" t="n">
        <f aca="false">N330/$M330</f>
        <v>60.023110057875</v>
      </c>
      <c r="Q330" s="0" t="n">
        <f aca="false">O330/$M330</f>
        <v>20.1805908443243</v>
      </c>
      <c r="R330" s="0" t="n">
        <f aca="false">P330+Q330</f>
        <v>80.2037009021993</v>
      </c>
      <c r="S330" s="0" t="n">
        <f aca="false">M$327/M330</f>
        <v>3.61408079711702</v>
      </c>
      <c r="T330" s="0" t="n">
        <f aca="false">N$327/N330</f>
        <v>2.60885543762193</v>
      </c>
      <c r="U330" s="0" t="n">
        <f aca="false">O$327/O330</f>
        <v>2.6231985315608</v>
      </c>
      <c r="V330" s="0" t="n">
        <f aca="false">(N$327+O$327)/(N330+O330)</f>
        <v>2.61246439963947</v>
      </c>
    </row>
    <row r="331" customFormat="false" ht="12.8" hidden="false" customHeight="false" outlineLevel="0" collapsed="false">
      <c r="B331" s="0" t="n">
        <v>199347974</v>
      </c>
      <c r="C331" s="0" t="n">
        <v>199236461278</v>
      </c>
      <c r="D331" s="0" t="n">
        <v>58467685461</v>
      </c>
      <c r="E331" s="0" t="n">
        <v>27259249080</v>
      </c>
      <c r="F331" s="0" t="n">
        <v>5483562745</v>
      </c>
      <c r="G331" s="0" t="n">
        <v>567972824096</v>
      </c>
      <c r="H331" s="0" t="n">
        <v>226983123779</v>
      </c>
      <c r="I331" s="0" t="n">
        <v>297692993164</v>
      </c>
      <c r="J331" s="0" t="n">
        <v>55237579345</v>
      </c>
      <c r="K331" s="0" t="n">
        <v>13078790</v>
      </c>
      <c r="L331" s="0" t="n">
        <v>5</v>
      </c>
      <c r="M331" s="0" t="n">
        <f aca="false">K331/1000000</f>
        <v>13.07879</v>
      </c>
      <c r="N331" s="0" t="n">
        <f aca="false">(G331+I331)/1000000000</f>
        <v>865.66581726</v>
      </c>
      <c r="O331" s="0" t="n">
        <f aca="false">(H331+J331)/1000000000</f>
        <v>282.220703124</v>
      </c>
      <c r="P331" s="0" t="n">
        <f aca="false">N331/$M331</f>
        <v>66.1885248757721</v>
      </c>
      <c r="Q331" s="0" t="n">
        <f aca="false">O331/$M331</f>
        <v>21.5785025315033</v>
      </c>
      <c r="R331" s="0" t="n">
        <f aca="false">P331+Q331</f>
        <v>87.7670274072754</v>
      </c>
      <c r="S331" s="0" t="n">
        <f aca="false">M$327/M331</f>
        <v>4.2688984225605</v>
      </c>
      <c r="T331" s="0" t="n">
        <f aca="false">N$327/N331</f>
        <v>2.79449778807707</v>
      </c>
      <c r="U331" s="0" t="n">
        <f aca="false">O$327/O331</f>
        <v>2.89775523022022</v>
      </c>
      <c r="V331" s="0" t="n">
        <f aca="false">(N$327+O$327)/(N331+O331)</f>
        <v>2.81988478183206</v>
      </c>
    </row>
    <row r="332" customFormat="false" ht="12.8" hidden="false" customHeight="false" outlineLevel="0" collapsed="false">
      <c r="B332" s="0" t="n">
        <v>212763120</v>
      </c>
      <c r="C332" s="0" t="n">
        <v>200130173788</v>
      </c>
      <c r="D332" s="0" t="n">
        <v>58594735136</v>
      </c>
      <c r="E332" s="0" t="n">
        <v>27259320349</v>
      </c>
      <c r="F332" s="0" t="n">
        <v>5738797030</v>
      </c>
      <c r="G332" s="0" t="n">
        <v>549980926513</v>
      </c>
      <c r="H332" s="0" t="n">
        <v>215092361450</v>
      </c>
      <c r="I332" s="0" t="n">
        <v>267140151977</v>
      </c>
      <c r="J332" s="0" t="n">
        <v>48870895385</v>
      </c>
      <c r="K332" s="0" t="n">
        <v>11598613</v>
      </c>
      <c r="L332" s="0" t="n">
        <v>6</v>
      </c>
      <c r="M332" s="0" t="n">
        <f aca="false">K332/1000000</f>
        <v>11.598613</v>
      </c>
      <c r="N332" s="0" t="n">
        <f aca="false">(G332+I332)/1000000000</f>
        <v>817.12107849</v>
      </c>
      <c r="O332" s="0" t="n">
        <f aca="false">(H332+J332)/1000000000</f>
        <v>263.963256835</v>
      </c>
      <c r="P332" s="0" t="n">
        <f aca="false">N332/$M332</f>
        <v>70.4498959047948</v>
      </c>
      <c r="Q332" s="0" t="n">
        <f aca="false">O332/$M332</f>
        <v>22.7581743467947</v>
      </c>
      <c r="R332" s="0" t="n">
        <f aca="false">P332+Q332</f>
        <v>93.2080702515896</v>
      </c>
      <c r="S332" s="0" t="n">
        <f aca="false">M$327/M332</f>
        <v>4.81368125654335</v>
      </c>
      <c r="T332" s="0" t="n">
        <f aca="false">N$327/N332</f>
        <v>2.96051744989541</v>
      </c>
      <c r="U332" s="0" t="n">
        <f aca="false">O$327/O332</f>
        <v>3.09818316518651</v>
      </c>
      <c r="V332" s="0" t="n">
        <f aca="false">(N$327+O$327)/(N332+O332)</f>
        <v>2.99413063748436</v>
      </c>
    </row>
    <row r="333" customFormat="false" ht="12.8" hidden="false" customHeight="false" outlineLevel="0" collapsed="false">
      <c r="B333" s="0" t="n">
        <v>176363805</v>
      </c>
      <c r="C333" s="0" t="n">
        <v>199695043247</v>
      </c>
      <c r="D333" s="0" t="n">
        <v>58532426182</v>
      </c>
      <c r="E333" s="0" t="n">
        <v>27259596162</v>
      </c>
      <c r="F333" s="0" t="n">
        <v>5614275697</v>
      </c>
      <c r="G333" s="0" t="n">
        <v>451924880981</v>
      </c>
      <c r="H333" s="0" t="n">
        <v>168525451660</v>
      </c>
      <c r="I333" s="0" t="n">
        <v>261673248291</v>
      </c>
      <c r="J333" s="0" t="n">
        <v>48207092285</v>
      </c>
      <c r="K333" s="0" t="n">
        <v>9484855</v>
      </c>
      <c r="L333" s="0" t="n">
        <v>7</v>
      </c>
      <c r="M333" s="0" t="n">
        <f aca="false">K333/1000000</f>
        <v>9.484855</v>
      </c>
      <c r="N333" s="0" t="n">
        <f aca="false">(G333+I333)/1000000000</f>
        <v>713.598129272</v>
      </c>
      <c r="O333" s="0" t="n">
        <f aca="false">(H333+J333)/1000000000</f>
        <v>216.732543945</v>
      </c>
      <c r="P333" s="0" t="n">
        <f aca="false">N333/$M333</f>
        <v>75.23553383494</v>
      </c>
      <c r="Q333" s="0" t="n">
        <f aca="false">O333/$M333</f>
        <v>22.8503803110327</v>
      </c>
      <c r="R333" s="0" t="n">
        <f aca="false">P333+Q333</f>
        <v>98.0859141459727</v>
      </c>
      <c r="S333" s="0" t="n">
        <f aca="false">M$327/M333</f>
        <v>5.88643959238175</v>
      </c>
      <c r="T333" s="0" t="n">
        <f aca="false">N$327/N333</f>
        <v>3.39000497943419</v>
      </c>
      <c r="U333" s="0" t="n">
        <f aca="false">O$327/O333</f>
        <v>3.77334434260844</v>
      </c>
      <c r="V333" s="0" t="n">
        <f aca="false">(N$327+O$327)/(N333+O333)</f>
        <v>3.47930883425359</v>
      </c>
    </row>
    <row r="334" customFormat="false" ht="12.8" hidden="false" customHeight="false" outlineLevel="0" collapsed="false">
      <c r="B334" s="0" t="n">
        <v>145710775</v>
      </c>
      <c r="C334" s="0" t="n">
        <v>201221328678</v>
      </c>
      <c r="D334" s="0" t="n">
        <v>58750777540</v>
      </c>
      <c r="E334" s="0" t="n">
        <v>27259839046</v>
      </c>
      <c r="F334" s="0" t="n">
        <v>6050212197</v>
      </c>
      <c r="G334" s="0" t="n">
        <v>392436279296</v>
      </c>
      <c r="H334" s="0" t="n">
        <v>139221313476</v>
      </c>
      <c r="I334" s="0" t="n">
        <v>242370651245</v>
      </c>
      <c r="J334" s="0" t="n">
        <v>48906875610</v>
      </c>
      <c r="K334" s="0" t="n">
        <v>8256209</v>
      </c>
      <c r="L334" s="0" t="n">
        <v>8</v>
      </c>
      <c r="M334" s="0" t="n">
        <f aca="false">K334/1000000</f>
        <v>8.256209</v>
      </c>
      <c r="N334" s="0" t="n">
        <f aca="false">(G334+I334)/1000000000</f>
        <v>634.806930541</v>
      </c>
      <c r="O334" s="0" t="n">
        <f aca="false">(H334+J334)/1000000000</f>
        <v>188.128189086</v>
      </c>
      <c r="P334" s="0" t="n">
        <f aca="false">N334/$M334</f>
        <v>76.8884279141916</v>
      </c>
      <c r="Q334" s="0" t="n">
        <f aca="false">O334/$M334</f>
        <v>22.7862677756825</v>
      </c>
      <c r="R334" s="0" t="n">
        <f aca="false">P334+Q334</f>
        <v>99.6746956898741</v>
      </c>
      <c r="S334" s="0" t="n">
        <f aca="false">M$327/M334</f>
        <v>6.76242885808729</v>
      </c>
      <c r="T334" s="0" t="n">
        <f aca="false">N$327/N334</f>
        <v>3.81076685707476</v>
      </c>
      <c r="U334" s="0" t="n">
        <f aca="false">O$327/O334</f>
        <v>4.34707059333969</v>
      </c>
      <c r="V334" s="0" t="n">
        <f aca="false">(N$327+O$327)/(N334+O334)</f>
        <v>3.93336929352115</v>
      </c>
    </row>
    <row r="335" customFormat="false" ht="12.8" hidden="false" customHeight="false" outlineLevel="0" collapsed="false">
      <c r="B335" s="0" t="n">
        <v>121733073</v>
      </c>
      <c r="C335" s="0" t="n">
        <v>199947840784</v>
      </c>
      <c r="D335" s="0" t="n">
        <v>58568457444</v>
      </c>
      <c r="E335" s="0" t="n">
        <v>27260036062</v>
      </c>
      <c r="F335" s="0" t="n">
        <v>5686208328</v>
      </c>
      <c r="G335" s="0" t="n">
        <v>328994598388</v>
      </c>
      <c r="H335" s="0" t="n">
        <v>102489807128</v>
      </c>
      <c r="I335" s="0" t="n">
        <v>243324874877</v>
      </c>
      <c r="J335" s="0" t="n">
        <v>50827255249</v>
      </c>
      <c r="K335" s="0" t="n">
        <v>6948255</v>
      </c>
      <c r="L335" s="0" t="n">
        <v>9</v>
      </c>
      <c r="M335" s="0" t="n">
        <f aca="false">K335/1000000</f>
        <v>6.948255</v>
      </c>
      <c r="N335" s="0" t="n">
        <f aca="false">(G335+I335)/1000000000</f>
        <v>572.319473265</v>
      </c>
      <c r="O335" s="0" t="n">
        <f aca="false">(H335+J335)/1000000000</f>
        <v>153.317062377</v>
      </c>
      <c r="P335" s="0" t="n">
        <f aca="false">N335/$M335</f>
        <v>82.3688067385264</v>
      </c>
      <c r="Q335" s="0" t="n">
        <f aca="false">O335/$M335</f>
        <v>22.0655491741452</v>
      </c>
      <c r="R335" s="0" t="n">
        <f aca="false">P335+Q335</f>
        <v>104.434355912672</v>
      </c>
      <c r="S335" s="0" t="n">
        <f aca="false">M$327/M335</f>
        <v>8.03540255790843</v>
      </c>
      <c r="T335" s="0" t="n">
        <f aca="false">N$327/N335</f>
        <v>4.22683715049285</v>
      </c>
      <c r="U335" s="0" t="n">
        <f aca="false">O$327/O335</f>
        <v>5.33408679943951</v>
      </c>
      <c r="V335" s="0" t="n">
        <f aca="false">(N$327+O$327)/(N335+O335)</f>
        <v>4.46078383751333</v>
      </c>
    </row>
    <row r="336" customFormat="false" ht="12.8" hidden="false" customHeight="false" outlineLevel="0" collapsed="false">
      <c r="B336" s="0" t="n">
        <v>110079871</v>
      </c>
      <c r="C336" s="0" t="n">
        <v>203978448224</v>
      </c>
      <c r="D336" s="0" t="n">
        <v>59145019923</v>
      </c>
      <c r="E336" s="0" t="n">
        <v>27260675904</v>
      </c>
      <c r="F336" s="0" t="n">
        <v>6837542042</v>
      </c>
      <c r="G336" s="0" t="n">
        <v>316372543334</v>
      </c>
      <c r="H336" s="0" t="n">
        <v>99159378051</v>
      </c>
      <c r="I336" s="0" t="n">
        <v>250819808959</v>
      </c>
      <c r="J336" s="0" t="n">
        <v>47533798217</v>
      </c>
      <c r="K336" s="0" t="n">
        <v>6778031</v>
      </c>
      <c r="L336" s="0" t="n">
        <v>10</v>
      </c>
      <c r="M336" s="0" t="n">
        <f aca="false">K336/1000000</f>
        <v>6.778031</v>
      </c>
      <c r="N336" s="0" t="n">
        <f aca="false">(G336+I336)/1000000000</f>
        <v>567.192352293</v>
      </c>
      <c r="O336" s="0" t="n">
        <f aca="false">(H336+J336)/1000000000</f>
        <v>146.693176268</v>
      </c>
      <c r="P336" s="0" t="n">
        <f aca="false">N336/$M336</f>
        <v>83.6809911747232</v>
      </c>
      <c r="Q336" s="0" t="n">
        <f aca="false">O336/$M336</f>
        <v>21.6424469389414</v>
      </c>
      <c r="R336" s="0" t="n">
        <f aca="false">P336+Q336</f>
        <v>105.323438113665</v>
      </c>
      <c r="S336" s="0" t="n">
        <f aca="false">M$327/M336</f>
        <v>8.23720428543334</v>
      </c>
      <c r="T336" s="0" t="n">
        <f aca="false">N$327/N336</f>
        <v>4.2650455383738</v>
      </c>
      <c r="U336" s="0" t="n">
        <f aca="false">O$327/O336</f>
        <v>5.57494587928149</v>
      </c>
      <c r="V336" s="0" t="n">
        <f aca="false">(N$327+O$327)/(N336+O336)</f>
        <v>4.53421115935174</v>
      </c>
    </row>
    <row r="337" customFormat="false" ht="12.8" hidden="false" customHeight="false" outlineLevel="0" collapsed="false">
      <c r="B337" s="0" t="n">
        <v>108120731</v>
      </c>
      <c r="C337" s="0" t="n">
        <v>201948421168</v>
      </c>
      <c r="D337" s="0" t="n">
        <v>58854850890</v>
      </c>
      <c r="E337" s="0" t="n">
        <v>27260616586</v>
      </c>
      <c r="F337" s="0" t="n">
        <v>6257439949</v>
      </c>
      <c r="G337" s="0" t="n">
        <v>280434463500</v>
      </c>
      <c r="H337" s="0" t="n">
        <v>87463180541</v>
      </c>
      <c r="I337" s="0" t="n">
        <v>242456787109</v>
      </c>
      <c r="J337" s="0" t="n">
        <v>43621948242</v>
      </c>
      <c r="K337" s="0" t="n">
        <v>5943624</v>
      </c>
      <c r="L337" s="0" t="n">
        <v>11</v>
      </c>
      <c r="M337" s="0" t="n">
        <f aca="false">K337/1000000</f>
        <v>5.943624</v>
      </c>
      <c r="N337" s="0" t="n">
        <f aca="false">(G337+I337)/1000000000</f>
        <v>522.891250609</v>
      </c>
      <c r="O337" s="0" t="n">
        <f aca="false">(H337+J337)/1000000000</f>
        <v>131.085128783</v>
      </c>
      <c r="P337" s="0" t="n">
        <f aca="false">N337/$M337</f>
        <v>87.9751563371102</v>
      </c>
      <c r="Q337" s="0" t="n">
        <f aca="false">O337/$M337</f>
        <v>22.0547478748656</v>
      </c>
      <c r="R337" s="0" t="n">
        <f aca="false">P337+Q337</f>
        <v>110.029904211976</v>
      </c>
      <c r="S337" s="0" t="n">
        <f aca="false">M$327/M337</f>
        <v>9.39359993162421</v>
      </c>
      <c r="T337" s="0" t="n">
        <f aca="false">N$327/N337</f>
        <v>4.62639451076974</v>
      </c>
      <c r="U337" s="0" t="n">
        <f aca="false">O$327/O337</f>
        <v>6.23874367860452</v>
      </c>
      <c r="V337" s="0" t="n">
        <f aca="false">(N$327+O$327)/(N337+O337)</f>
        <v>4.94957896355575</v>
      </c>
    </row>
    <row r="338" customFormat="false" ht="12.8" hidden="false" customHeight="false" outlineLevel="0" collapsed="false">
      <c r="B338" s="0" t="n">
        <v>106784281</v>
      </c>
      <c r="C338" s="0" t="n">
        <v>203912425865</v>
      </c>
      <c r="D338" s="0" t="n">
        <v>59135481611</v>
      </c>
      <c r="E338" s="0" t="n">
        <v>27260831615</v>
      </c>
      <c r="F338" s="0" t="n">
        <v>6818449258</v>
      </c>
      <c r="G338" s="0" t="n">
        <v>264755020141</v>
      </c>
      <c r="H338" s="0" t="n">
        <v>81176605224</v>
      </c>
      <c r="I338" s="0" t="n">
        <v>256296630859</v>
      </c>
      <c r="J338" s="0" t="n">
        <v>44797607421</v>
      </c>
      <c r="K338" s="0" t="n">
        <v>5701719</v>
      </c>
      <c r="L338" s="0" t="n">
        <v>12</v>
      </c>
      <c r="M338" s="0" t="n">
        <f aca="false">K338/1000000</f>
        <v>5.701719</v>
      </c>
      <c r="N338" s="0" t="n">
        <f aca="false">(G338+I338)/1000000000</f>
        <v>521.051651</v>
      </c>
      <c r="O338" s="0" t="n">
        <f aca="false">(H338+J338)/1000000000</f>
        <v>125.974212645</v>
      </c>
      <c r="P338" s="0" t="n">
        <f aca="false">N338/$M338</f>
        <v>91.3850105555886</v>
      </c>
      <c r="Q338" s="0" t="n">
        <f aca="false">O338/$M338</f>
        <v>22.0940759523575</v>
      </c>
      <c r="R338" s="0" t="n">
        <f aca="false">P338+Q338</f>
        <v>113.479086507946</v>
      </c>
      <c r="S338" s="0" t="n">
        <f aca="false">M$327/M338</f>
        <v>9.79213917767607</v>
      </c>
      <c r="T338" s="0" t="n">
        <f aca="false">N$327/N338</f>
        <v>4.64272823414775</v>
      </c>
      <c r="U338" s="0" t="n">
        <f aca="false">O$327/O338</f>
        <v>6.49185655844192</v>
      </c>
      <c r="V338" s="0" t="n">
        <f aca="false">(N$327+O$327)/(N338+O338)</f>
        <v>5.00274859472538</v>
      </c>
    </row>
    <row r="339" customFormat="false" ht="12.8" hidden="false" customHeight="false" outlineLevel="0" collapsed="false">
      <c r="B339" s="0" t="n">
        <v>133016815</v>
      </c>
      <c r="C339" s="0" t="n">
        <v>228167916263</v>
      </c>
      <c r="D339" s="0" t="n">
        <v>62601871257</v>
      </c>
      <c r="E339" s="0" t="n">
        <v>27261149761</v>
      </c>
      <c r="F339" s="0" t="n">
        <v>13748385000</v>
      </c>
      <c r="G339" s="0" t="n">
        <v>361435684204</v>
      </c>
      <c r="H339" s="0" t="n">
        <v>109279647827</v>
      </c>
      <c r="I339" s="0" t="n">
        <v>339655685424</v>
      </c>
      <c r="J339" s="0" t="n">
        <v>53502105712</v>
      </c>
      <c r="K339" s="0" t="n">
        <v>8063828</v>
      </c>
      <c r="L339" s="0" t="n">
        <v>13</v>
      </c>
      <c r="M339" s="0" t="n">
        <f aca="false">K339/1000000</f>
        <v>8.063828</v>
      </c>
      <c r="N339" s="0" t="n">
        <f aca="false">(G339+I339)/1000000000</f>
        <v>701.091369628</v>
      </c>
      <c r="O339" s="0" t="n">
        <f aca="false">(H339+J339)/1000000000</f>
        <v>162.781753539</v>
      </c>
      <c r="P339" s="0" t="n">
        <f aca="false">N339/$M339</f>
        <v>86.9427484847147</v>
      </c>
      <c r="Q339" s="0" t="n">
        <f aca="false">O339/$M339</f>
        <v>20.1866599261542</v>
      </c>
      <c r="R339" s="0" t="n">
        <f aca="false">P339+Q339</f>
        <v>107.129408410869</v>
      </c>
      <c r="S339" s="0" t="n">
        <f aca="false">M$327/M339</f>
        <v>6.9237620147652</v>
      </c>
      <c r="T339" s="0" t="n">
        <f aca="false">N$327/N339</f>
        <v>3.45047923329962</v>
      </c>
      <c r="U339" s="0" t="n">
        <f aca="false">O$327/O339</f>
        <v>5.0239446422849</v>
      </c>
      <c r="V339" s="0" t="n">
        <f aca="false">(N$327+O$327)/(N339+O339)</f>
        <v>3.74697121984111</v>
      </c>
    </row>
    <row r="340" customFormat="false" ht="12.8" hidden="false" customHeight="false" outlineLevel="0" collapsed="false">
      <c r="B340" s="0" t="n">
        <v>166935945</v>
      </c>
      <c r="C340" s="0" t="n">
        <v>231010806774</v>
      </c>
      <c r="D340" s="0" t="n">
        <v>63008569482</v>
      </c>
      <c r="E340" s="0" t="n">
        <v>27261349327</v>
      </c>
      <c r="F340" s="0" t="n">
        <v>14560481116</v>
      </c>
      <c r="G340" s="0" t="n">
        <v>380652893066</v>
      </c>
      <c r="H340" s="0" t="n">
        <v>120343444824</v>
      </c>
      <c r="I340" s="0" t="n">
        <v>342211837768</v>
      </c>
      <c r="J340" s="0" t="n">
        <v>55379318237</v>
      </c>
      <c r="K340" s="0" t="n">
        <v>8289097</v>
      </c>
      <c r="L340" s="0" t="n">
        <v>14</v>
      </c>
      <c r="M340" s="0" t="n">
        <f aca="false">K340/1000000</f>
        <v>8.289097</v>
      </c>
      <c r="N340" s="0" t="n">
        <f aca="false">(G340+I340)/1000000000</f>
        <v>722.864730834</v>
      </c>
      <c r="O340" s="0" t="n">
        <f aca="false">(H340+J340)/1000000000</f>
        <v>175.722763061</v>
      </c>
      <c r="P340" s="0" t="n">
        <f aca="false">N340/$M340</f>
        <v>87.2066922167759</v>
      </c>
      <c r="Q340" s="0" t="n">
        <f aca="false">O340/$M340</f>
        <v>21.1992648971293</v>
      </c>
      <c r="R340" s="0" t="n">
        <f aca="false">P340+Q340</f>
        <v>108.405957113905</v>
      </c>
      <c r="S340" s="0" t="n">
        <f aca="false">M$327/M340</f>
        <v>6.73559809952761</v>
      </c>
      <c r="T340" s="0" t="n">
        <f aca="false">N$327/N340</f>
        <v>3.34654757433798</v>
      </c>
      <c r="U340" s="0" t="n">
        <f aca="false">O$327/O340</f>
        <v>4.65395890838632</v>
      </c>
      <c r="V340" s="0" t="n">
        <f aca="false">(N$327+O$327)/(N340+O340)</f>
        <v>3.60221764946935</v>
      </c>
    </row>
    <row r="341" customFormat="false" ht="12.8" hidden="false" customHeight="false" outlineLevel="0" collapsed="false">
      <c r="B341" s="0" t="n">
        <v>183776229</v>
      </c>
      <c r="C341" s="0" t="n">
        <v>231771209958</v>
      </c>
      <c r="D341" s="0" t="n">
        <v>63117699479</v>
      </c>
      <c r="E341" s="0" t="n">
        <v>27261689415</v>
      </c>
      <c r="F341" s="0" t="n">
        <v>14777585802</v>
      </c>
      <c r="G341" s="0" t="n">
        <v>383620483398</v>
      </c>
      <c r="H341" s="0" t="n">
        <v>122424545288</v>
      </c>
      <c r="I341" s="0" t="n">
        <v>340699768066</v>
      </c>
      <c r="J341" s="0" t="n">
        <v>52407836914</v>
      </c>
      <c r="K341" s="0" t="n">
        <v>8275116</v>
      </c>
      <c r="L341" s="0" t="n">
        <v>15</v>
      </c>
      <c r="M341" s="0" t="n">
        <f aca="false">K341/1000000</f>
        <v>8.275116</v>
      </c>
      <c r="N341" s="0" t="n">
        <f aca="false">(G341+I341)/1000000000</f>
        <v>724.320251464</v>
      </c>
      <c r="O341" s="0" t="n">
        <f aca="false">(H341+J341)/1000000000</f>
        <v>174.832382202</v>
      </c>
      <c r="P341" s="0" t="n">
        <f aca="false">N341/$M341</f>
        <v>87.5299212076302</v>
      </c>
      <c r="Q341" s="0" t="n">
        <f aca="false">O341/$M341</f>
        <v>21.1274841587719</v>
      </c>
      <c r="R341" s="0" t="n">
        <f aca="false">P341+Q341</f>
        <v>108.657405366402</v>
      </c>
      <c r="S341" s="0" t="n">
        <f aca="false">M$327/M341</f>
        <v>6.7469780484044</v>
      </c>
      <c r="T341" s="0" t="n">
        <f aca="false">N$327/N341</f>
        <v>3.33982269121635</v>
      </c>
      <c r="U341" s="0" t="n">
        <f aca="false">O$327/O341</f>
        <v>4.67766044398522</v>
      </c>
      <c r="V341" s="0" t="n">
        <f aca="false">(N$327+O$327)/(N341+O341)</f>
        <v>3.59995356617438</v>
      </c>
    </row>
    <row r="342" customFormat="false" ht="12.8" hidden="false" customHeight="false" outlineLevel="0" collapsed="false">
      <c r="B342" s="0" t="n">
        <v>206326710</v>
      </c>
      <c r="C342" s="0" t="n">
        <v>221711880627</v>
      </c>
      <c r="D342" s="0" t="n">
        <v>61680115817</v>
      </c>
      <c r="E342" s="0" t="n">
        <v>27261883233</v>
      </c>
      <c r="F342" s="0" t="n">
        <v>11903292434</v>
      </c>
      <c r="G342" s="0" t="n">
        <v>345983123779</v>
      </c>
      <c r="H342" s="0" t="n">
        <v>113854537963</v>
      </c>
      <c r="I342" s="0" t="n">
        <v>302489364624</v>
      </c>
      <c r="J342" s="0" t="n">
        <v>50147521972</v>
      </c>
      <c r="K342" s="0" t="n">
        <v>7226333</v>
      </c>
      <c r="L342" s="0" t="n">
        <v>16</v>
      </c>
      <c r="M342" s="0" t="n">
        <f aca="false">K342/1000000</f>
        <v>7.226333</v>
      </c>
      <c r="N342" s="0" t="n">
        <f aca="false">(G342+I342)/1000000000</f>
        <v>648.472488403</v>
      </c>
      <c r="O342" s="0" t="n">
        <f aca="false">(H342+J342)/1000000000</f>
        <v>164.002059935</v>
      </c>
      <c r="P342" s="0" t="n">
        <f aca="false">N342/$M342</f>
        <v>89.7374212346705</v>
      </c>
      <c r="Q342" s="0" t="n">
        <f aca="false">O342/$M342</f>
        <v>22.6950598505494</v>
      </c>
      <c r="R342" s="0" t="n">
        <f aca="false">P342+Q342</f>
        <v>112.43248108522</v>
      </c>
      <c r="S342" s="0" t="n">
        <f aca="false">M$327/M342</f>
        <v>7.72619058656721</v>
      </c>
      <c r="T342" s="0" t="n">
        <f aca="false">N$327/N342</f>
        <v>3.73046082109751</v>
      </c>
      <c r="U342" s="0" t="n">
        <f aca="false">O$327/O342</f>
        <v>4.98656247902085</v>
      </c>
      <c r="V342" s="0" t="n">
        <f aca="false">(N$327+O$327)/(N342+O342)</f>
        <v>3.98401123668726</v>
      </c>
    </row>
    <row r="343" customFormat="false" ht="12.8" hidden="false" customHeight="false" outlineLevel="0" collapsed="false">
      <c r="B343" s="0" t="n">
        <v>232503951</v>
      </c>
      <c r="C343" s="0" t="n">
        <v>220137176029</v>
      </c>
      <c r="D343" s="0" t="n">
        <v>61455433238</v>
      </c>
      <c r="E343" s="0" t="n">
        <v>27262255711</v>
      </c>
      <c r="F343" s="0" t="n">
        <v>11453181855</v>
      </c>
      <c r="G343" s="0" t="n">
        <v>340935867309</v>
      </c>
      <c r="H343" s="0" t="n">
        <v>113239318847</v>
      </c>
      <c r="I343" s="0" t="n">
        <v>293864440917</v>
      </c>
      <c r="J343" s="0" t="n">
        <v>52788055419</v>
      </c>
      <c r="K343" s="0" t="n">
        <v>6998064</v>
      </c>
      <c r="L343" s="0" t="n">
        <v>17</v>
      </c>
      <c r="M343" s="0" t="n">
        <f aca="false">K343/1000000</f>
        <v>6.998064</v>
      </c>
      <c r="N343" s="0" t="n">
        <f aca="false">(G343+I343)/1000000000</f>
        <v>634.800308226</v>
      </c>
      <c r="O343" s="0" t="n">
        <f aca="false">(H343+J343)/1000000000</f>
        <v>166.027374266</v>
      </c>
      <c r="P343" s="0" t="n">
        <f aca="false">N343/$M343</f>
        <v>90.7108463463609</v>
      </c>
      <c r="Q343" s="0" t="n">
        <f aca="false">O343/$M343</f>
        <v>23.724757913903</v>
      </c>
      <c r="R343" s="0" t="n">
        <f aca="false">P343+Q343</f>
        <v>114.435604260264</v>
      </c>
      <c r="S343" s="0" t="n">
        <f aca="false">M$327/M343</f>
        <v>7.97821025929457</v>
      </c>
      <c r="T343" s="0" t="n">
        <f aca="false">N$327/N343</f>
        <v>3.81080661146396</v>
      </c>
      <c r="U343" s="0" t="n">
        <f aca="false">O$327/O343</f>
        <v>4.92573301342317</v>
      </c>
      <c r="V343" s="0" t="n">
        <f aca="false">(N$327+O$327)/(N343+O343)</f>
        <v>4.04195284562149</v>
      </c>
    </row>
    <row r="344" customFormat="false" ht="12.8" hidden="false" customHeight="false" outlineLevel="0" collapsed="false">
      <c r="B344" s="0" t="n">
        <v>288723372</v>
      </c>
      <c r="C344" s="0" t="n">
        <v>222126334630</v>
      </c>
      <c r="D344" s="0" t="n">
        <v>61740211484</v>
      </c>
      <c r="E344" s="0" t="n">
        <v>27262818822</v>
      </c>
      <c r="F344" s="0" t="n">
        <v>12021278786</v>
      </c>
      <c r="G344" s="0" t="n">
        <v>352062759399</v>
      </c>
      <c r="H344" s="0" t="n">
        <v>121588928222</v>
      </c>
      <c r="I344" s="0" t="n">
        <v>293302871704</v>
      </c>
      <c r="J344" s="0" t="n">
        <v>53666702270</v>
      </c>
      <c r="K344" s="0" t="n">
        <v>7070793</v>
      </c>
      <c r="L344" s="0" t="n">
        <v>18</v>
      </c>
      <c r="M344" s="0" t="n">
        <f aca="false">K344/1000000</f>
        <v>7.070793</v>
      </c>
      <c r="N344" s="0" t="n">
        <f aca="false">(G344+I344)/1000000000</f>
        <v>645.365631103</v>
      </c>
      <c r="O344" s="0" t="n">
        <f aca="false">(H344+J344)/1000000000</f>
        <v>175.255630492</v>
      </c>
      <c r="P344" s="0" t="n">
        <f aca="false">N344/$M344</f>
        <v>91.2720300400535</v>
      </c>
      <c r="Q344" s="0" t="n">
        <f aca="false">O344/$M344</f>
        <v>24.7858522363757</v>
      </c>
      <c r="R344" s="0" t="n">
        <f aca="false">P344+Q344</f>
        <v>116.057882276429</v>
      </c>
      <c r="S344" s="0" t="n">
        <f aca="false">M$327/M344</f>
        <v>7.89614771638768</v>
      </c>
      <c r="T344" s="0" t="n">
        <f aca="false">N$327/N344</f>
        <v>3.74841964765383</v>
      </c>
      <c r="U344" s="0" t="n">
        <f aca="false">O$327/O344</f>
        <v>4.66636373540838</v>
      </c>
      <c r="V344" s="0" t="n">
        <f aca="false">(N$327+O$327)/(N344+O344)</f>
        <v>3.94445998609588</v>
      </c>
    </row>
    <row r="345" customFormat="false" ht="12.8" hidden="false" customHeight="false" outlineLevel="0" collapsed="false">
      <c r="B345" s="0" t="n">
        <v>286089870</v>
      </c>
      <c r="C345" s="0" t="n">
        <v>223119578994</v>
      </c>
      <c r="D345" s="0" t="n">
        <v>61882449777</v>
      </c>
      <c r="E345" s="0" t="n">
        <v>27262737489</v>
      </c>
      <c r="F345" s="0" t="n">
        <v>12304999500</v>
      </c>
      <c r="G345" s="0" t="n">
        <v>351216995239</v>
      </c>
      <c r="H345" s="0" t="n">
        <v>118231552124</v>
      </c>
      <c r="I345" s="0" t="n">
        <v>300460113525</v>
      </c>
      <c r="J345" s="0" t="n">
        <v>56474197387</v>
      </c>
      <c r="K345" s="0" t="n">
        <v>7106253</v>
      </c>
      <c r="L345" s="0" t="n">
        <v>19</v>
      </c>
      <c r="M345" s="0" t="n">
        <f aca="false">K345/1000000</f>
        <v>7.106253</v>
      </c>
      <c r="N345" s="0" t="n">
        <f aca="false">(G345+I345)/1000000000</f>
        <v>651.677108764</v>
      </c>
      <c r="O345" s="0" t="n">
        <f aca="false">(H345+J345)/1000000000</f>
        <v>174.705749511</v>
      </c>
      <c r="P345" s="0" t="n">
        <f aca="false">N345/$M345</f>
        <v>91.7047435215155</v>
      </c>
      <c r="Q345" s="0" t="n">
        <f aca="false">O345/$M345</f>
        <v>24.5847916632014</v>
      </c>
      <c r="R345" s="0" t="n">
        <f aca="false">P345+Q345</f>
        <v>116.289535184717</v>
      </c>
      <c r="S345" s="0" t="n">
        <f aca="false">M$327/M345</f>
        <v>7.85674616425844</v>
      </c>
      <c r="T345" s="0" t="n">
        <f aca="false">N$327/N345</f>
        <v>3.71211629043588</v>
      </c>
      <c r="U345" s="0" t="n">
        <f aca="false">O$327/O345</f>
        <v>4.6810509719516</v>
      </c>
      <c r="V345" s="0" t="n">
        <f aca="false">(N$327+O$327)/(N345+O345)</f>
        <v>3.91695894667727</v>
      </c>
    </row>
    <row r="346" customFormat="false" ht="12.8" hidden="false" customHeight="false" outlineLevel="0" collapsed="false">
      <c r="B346" s="0" t="n">
        <v>264092887</v>
      </c>
      <c r="C346" s="0" t="n">
        <v>222769925114</v>
      </c>
      <c r="D346" s="0" t="n">
        <v>61832556875</v>
      </c>
      <c r="E346" s="0" t="n">
        <v>27262934686</v>
      </c>
      <c r="F346" s="0" t="n">
        <v>12204957735</v>
      </c>
      <c r="G346" s="0" t="n">
        <v>343553405761</v>
      </c>
      <c r="H346" s="0" t="n">
        <v>118247222900</v>
      </c>
      <c r="I346" s="0" t="n">
        <v>302057937622</v>
      </c>
      <c r="J346" s="0" t="n">
        <v>50466781616</v>
      </c>
      <c r="K346" s="0" t="n">
        <v>7014717</v>
      </c>
      <c r="L346" s="0" t="n">
        <v>20</v>
      </c>
      <c r="M346" s="0" t="n">
        <f aca="false">K346/1000000</f>
        <v>7.014717</v>
      </c>
      <c r="N346" s="0" t="n">
        <f aca="false">(G346+I346)/1000000000</f>
        <v>645.611343383</v>
      </c>
      <c r="O346" s="0" t="n">
        <f aca="false">(H346+J346)/1000000000</f>
        <v>168.714004516</v>
      </c>
      <c r="P346" s="0" t="n">
        <f aca="false">N346/$M346</f>
        <v>92.0366913423592</v>
      </c>
      <c r="Q346" s="0" t="n">
        <f aca="false">O346/$M346</f>
        <v>24.0514342226493</v>
      </c>
      <c r="R346" s="0" t="n">
        <f aca="false">P346+Q346</f>
        <v>116.088125565009</v>
      </c>
      <c r="S346" s="0" t="n">
        <f aca="false">M$327/M346</f>
        <v>7.95926991780281</v>
      </c>
      <c r="T346" s="0" t="n">
        <f aca="false">N$327/N346</f>
        <v>3.74699304208461</v>
      </c>
      <c r="U346" s="0" t="n">
        <f aca="false">O$327/O346</f>
        <v>4.84729481052916</v>
      </c>
      <c r="V346" s="0" t="n">
        <f aca="false">(N$327+O$327)/(N346+O346)</f>
        <v>3.97495637149498</v>
      </c>
    </row>
    <row r="347" customFormat="false" ht="12.8" hidden="false" customHeight="false" outlineLevel="0" collapsed="false">
      <c r="B347" s="0" t="n">
        <v>251709400</v>
      </c>
      <c r="C347" s="0" t="n">
        <v>209997129226</v>
      </c>
      <c r="D347" s="0" t="n">
        <v>60007603092</v>
      </c>
      <c r="E347" s="0" t="n">
        <v>27263262824</v>
      </c>
      <c r="F347" s="0" t="n">
        <v>8555337066</v>
      </c>
      <c r="G347" s="0" t="n">
        <v>295939819335</v>
      </c>
      <c r="H347" s="0" t="n">
        <v>95624542236</v>
      </c>
      <c r="I347" s="0" t="n">
        <v>270026962280</v>
      </c>
      <c r="J347" s="0" t="n">
        <v>51817443847</v>
      </c>
      <c r="K347" s="0" t="n">
        <v>5960277</v>
      </c>
      <c r="L347" s="0" t="n">
        <v>21</v>
      </c>
      <c r="M347" s="0" t="n">
        <f aca="false">K347/1000000</f>
        <v>5.960277</v>
      </c>
      <c r="N347" s="0" t="n">
        <f aca="false">(G347+I347)/1000000000</f>
        <v>565.966781615</v>
      </c>
      <c r="O347" s="0" t="n">
        <f aca="false">(H347+J347)/1000000000</f>
        <v>147.441986083</v>
      </c>
      <c r="P347" s="0" t="n">
        <f aca="false">N347/$M347</f>
        <v>94.9564561537996</v>
      </c>
      <c r="Q347" s="0" t="n">
        <f aca="false">O347/$M347</f>
        <v>24.7374385591475</v>
      </c>
      <c r="R347" s="0" t="n">
        <f aca="false">P347+Q347</f>
        <v>119.693894712947</v>
      </c>
      <c r="S347" s="0" t="n">
        <f aca="false">M$327/M347</f>
        <v>9.36735423538201</v>
      </c>
      <c r="T347" s="0" t="n">
        <f aca="false">N$327/N347</f>
        <v>4.27428126549059</v>
      </c>
      <c r="U347" s="0" t="n">
        <f aca="false">O$327/O347</f>
        <v>5.54663254531602</v>
      </c>
      <c r="V347" s="0" t="n">
        <f aca="false">(N$327+O$327)/(N347+O347)</f>
        <v>4.53724130773684</v>
      </c>
    </row>
    <row r="348" customFormat="false" ht="12.8" hidden="false" customHeight="false" outlineLevel="0" collapsed="false">
      <c r="B348" s="0" t="n">
        <v>252005779</v>
      </c>
      <c r="C348" s="0" t="n">
        <v>210542500983</v>
      </c>
      <c r="D348" s="0" t="n">
        <v>60085760562</v>
      </c>
      <c r="E348" s="0" t="n">
        <v>27263483623</v>
      </c>
      <c r="F348" s="0" t="n">
        <v>8711005132</v>
      </c>
      <c r="G348" s="0" t="n">
        <v>290044326782</v>
      </c>
      <c r="H348" s="0" t="n">
        <v>102814819335</v>
      </c>
      <c r="I348" s="0" t="n">
        <v>263707214355</v>
      </c>
      <c r="J348" s="0" t="n">
        <v>48016067504</v>
      </c>
      <c r="K348" s="0" t="n">
        <v>5777291</v>
      </c>
      <c r="L348" s="0" t="n">
        <v>22</v>
      </c>
      <c r="M348" s="0" t="n">
        <f aca="false">K348/1000000</f>
        <v>5.777291</v>
      </c>
      <c r="N348" s="0" t="n">
        <f aca="false">(G348+I348)/1000000000</f>
        <v>553.751541137</v>
      </c>
      <c r="O348" s="0" t="n">
        <f aca="false">(H348+J348)/1000000000</f>
        <v>150.830886839</v>
      </c>
      <c r="P348" s="0" t="n">
        <f aca="false">N348/$M348</f>
        <v>95.8496882253291</v>
      </c>
      <c r="Q348" s="0" t="n">
        <f aca="false">O348/$M348</f>
        <v>26.1075453597542</v>
      </c>
      <c r="R348" s="0" t="n">
        <f aca="false">P348+Q348</f>
        <v>121.957233585083</v>
      </c>
      <c r="S348" s="0" t="n">
        <f aca="false">M$327/M348</f>
        <v>9.66404946539823</v>
      </c>
      <c r="T348" s="0" t="n">
        <f aca="false">N$327/N348</f>
        <v>4.36856790787424</v>
      </c>
      <c r="U348" s="0" t="n">
        <f aca="false">O$327/O348</f>
        <v>5.4220096141644</v>
      </c>
      <c r="V348" s="0" t="n">
        <f aca="false">(N$327+O$327)/(N348+O348)</f>
        <v>4.59407955915026</v>
      </c>
    </row>
    <row r="349" customFormat="false" ht="12.8" hidden="false" customHeight="false" outlineLevel="0" collapsed="false">
      <c r="B349" s="0" t="n">
        <v>231800987</v>
      </c>
      <c r="C349" s="0" t="n">
        <v>212926102801</v>
      </c>
      <c r="D349" s="0" t="n">
        <v>60426427670</v>
      </c>
      <c r="E349" s="0" t="n">
        <v>27263637515</v>
      </c>
      <c r="F349" s="0" t="n">
        <v>9391844493</v>
      </c>
      <c r="G349" s="0" t="n">
        <v>289591217041</v>
      </c>
      <c r="H349" s="0" t="n">
        <v>97083953857</v>
      </c>
      <c r="I349" s="0" t="n">
        <v>272974655151</v>
      </c>
      <c r="J349" s="0" t="n">
        <v>48610458374</v>
      </c>
      <c r="K349" s="0" t="n">
        <v>5878849</v>
      </c>
      <c r="L349" s="0" t="n">
        <v>23</v>
      </c>
      <c r="M349" s="0" t="n">
        <f aca="false">K349/1000000</f>
        <v>5.878849</v>
      </c>
      <c r="N349" s="0" t="n">
        <f aca="false">(G349+I349)/1000000000</f>
        <v>562.565872192</v>
      </c>
      <c r="O349" s="0" t="n">
        <f aca="false">(H349+J349)/1000000000</f>
        <v>145.694412231</v>
      </c>
      <c r="P349" s="0" t="n">
        <f aca="false">N349/$M349</f>
        <v>95.6931998409893</v>
      </c>
      <c r="Q349" s="0" t="n">
        <f aca="false">O349/$M349</f>
        <v>24.7828124571664</v>
      </c>
      <c r="R349" s="0" t="n">
        <f aca="false">P349+Q349</f>
        <v>120.476012298156</v>
      </c>
      <c r="S349" s="0" t="n">
        <f aca="false">M$327/M349</f>
        <v>9.49710155848534</v>
      </c>
      <c r="T349" s="0" t="n">
        <f aca="false">N$327/N349</f>
        <v>4.3001208056243</v>
      </c>
      <c r="U349" s="0" t="n">
        <f aca="false">O$327/O349</f>
        <v>5.61316323688076</v>
      </c>
      <c r="V349" s="0" t="n">
        <f aca="false">(N$327+O$327)/(N349+O349)</f>
        <v>4.57022340697533</v>
      </c>
    </row>
    <row r="350" customFormat="false" ht="12.8" hidden="false" customHeight="false" outlineLevel="0" collapsed="false">
      <c r="B350" s="0" t="n">
        <v>236484050</v>
      </c>
      <c r="C350" s="0" t="n">
        <v>213044665910</v>
      </c>
      <c r="D350" s="0" t="n">
        <v>60443918510</v>
      </c>
      <c r="E350" s="0" t="n">
        <v>27264002456</v>
      </c>
      <c r="F350" s="0" t="n">
        <v>9425551780</v>
      </c>
      <c r="G350" s="0" t="n">
        <v>299241333007</v>
      </c>
      <c r="H350" s="0" t="n">
        <v>117917678833</v>
      </c>
      <c r="I350" s="0" t="n">
        <v>280108169555</v>
      </c>
      <c r="J350" s="0" t="n">
        <v>42520385742</v>
      </c>
      <c r="K350" s="0" t="n">
        <v>6073377</v>
      </c>
      <c r="L350" s="0" t="n">
        <v>24</v>
      </c>
      <c r="M350" s="0" t="n">
        <f aca="false">K350/1000000</f>
        <v>6.073377</v>
      </c>
      <c r="N350" s="0" t="n">
        <f aca="false">(G350+I350)/1000000000</f>
        <v>579.349502562</v>
      </c>
      <c r="O350" s="0" t="n">
        <f aca="false">(H350+J350)/1000000000</f>
        <v>160.438064575</v>
      </c>
      <c r="P350" s="0" t="n">
        <f aca="false">N350/$M350</f>
        <v>95.3916581437312</v>
      </c>
      <c r="Q350" s="0" t="n">
        <f aca="false">O350/$M350</f>
        <v>26.4166154307562</v>
      </c>
      <c r="R350" s="0" t="n">
        <f aca="false">P350+Q350</f>
        <v>121.808273574487</v>
      </c>
      <c r="S350" s="0" t="n">
        <f aca="false">M$327/M350</f>
        <v>9.19291293789271</v>
      </c>
      <c r="T350" s="0" t="n">
        <f aca="false">N$327/N350</f>
        <v>4.17554723159207</v>
      </c>
      <c r="U350" s="0" t="n">
        <f aca="false">O$327/O350</f>
        <v>5.097334729887</v>
      </c>
      <c r="V350" s="0" t="n">
        <f aca="false">(N$327+O$327)/(N350+O350)</f>
        <v>4.37545570362574</v>
      </c>
    </row>
    <row r="351" customFormat="false" ht="12.8" hidden="false" customHeight="false" outlineLevel="0" collapsed="false">
      <c r="A351" s="0" t="s">
        <v>0</v>
      </c>
      <c r="B351" s="0" t="s">
        <v>1</v>
      </c>
      <c r="C351" s="0" t="s">
        <v>2</v>
      </c>
      <c r="D351" s="0" t="s">
        <v>76</v>
      </c>
      <c r="E351" s="0" t="s">
        <v>77</v>
      </c>
      <c r="F351" s="0" t="s">
        <v>4</v>
      </c>
      <c r="G351" s="0" t="s">
        <v>5</v>
      </c>
      <c r="H351" s="0" t="s">
        <v>70</v>
      </c>
      <c r="I351" s="0" t="s">
        <v>78</v>
      </c>
      <c r="J351" s="0" t="s">
        <v>79</v>
      </c>
      <c r="K351" s="0" t="s">
        <v>7</v>
      </c>
      <c r="L351" s="0" t="s">
        <v>8</v>
      </c>
      <c r="M351" s="0" t="s">
        <v>9</v>
      </c>
      <c r="N351" s="0" t="s">
        <v>80</v>
      </c>
      <c r="O351" s="0" t="s">
        <v>81</v>
      </c>
      <c r="P351" s="0" t="s">
        <v>82</v>
      </c>
      <c r="Q351" s="0" t="s">
        <v>83</v>
      </c>
      <c r="R351" s="0" t="s">
        <v>84</v>
      </c>
      <c r="S351" s="0" t="s">
        <v>16</v>
      </c>
      <c r="T351" s="0" t="s">
        <v>85</v>
      </c>
      <c r="U351" s="0" t="s">
        <v>86</v>
      </c>
      <c r="V351" s="0" t="s">
        <v>87</v>
      </c>
    </row>
    <row r="352" customFormat="false" ht="12.8" hidden="false" customHeight="false" outlineLevel="0" collapsed="false">
      <c r="A352" s="0" t="s">
        <v>60</v>
      </c>
      <c r="B352" s="0" t="n">
        <v>95049090</v>
      </c>
      <c r="C352" s="0" t="n">
        <v>153914224578</v>
      </c>
      <c r="D352" s="0" t="n">
        <v>54335639151</v>
      </c>
      <c r="E352" s="0" t="n">
        <v>27504105160</v>
      </c>
      <c r="F352" s="0" t="n">
        <v>15029721086</v>
      </c>
      <c r="G352" s="0" t="n">
        <v>1337067749023</v>
      </c>
      <c r="H352" s="0" t="n">
        <v>470325180053</v>
      </c>
      <c r="I352" s="0" t="n">
        <v>980056167602</v>
      </c>
      <c r="J352" s="0" t="n">
        <v>229163528442</v>
      </c>
      <c r="K352" s="0" t="n">
        <v>54689871</v>
      </c>
      <c r="L352" s="0" t="n">
        <v>1</v>
      </c>
      <c r="M352" s="0" t="n">
        <f aca="false">K352/1000000</f>
        <v>54.689871</v>
      </c>
      <c r="N352" s="0" t="n">
        <f aca="false">(G352+I352)/1000000000</f>
        <v>2317.123916625</v>
      </c>
      <c r="O352" s="0" t="n">
        <f aca="false">(H352+J352)/1000000000</f>
        <v>699.488708495</v>
      </c>
      <c r="P352" s="0" t="n">
        <f aca="false">N352/$M352</f>
        <v>42.3684290026027</v>
      </c>
      <c r="Q352" s="0" t="n">
        <f aca="false">O352/$M352</f>
        <v>12.7900961495228</v>
      </c>
      <c r="R352" s="0" t="n">
        <f aca="false">P352+Q352</f>
        <v>55.1585251521255</v>
      </c>
      <c r="S352" s="0" t="n">
        <f aca="false">M$352/M352</f>
        <v>1</v>
      </c>
      <c r="T352" s="0" t="n">
        <f aca="false">N$352/N352</f>
        <v>1</v>
      </c>
      <c r="U352" s="0" t="n">
        <f aca="false">O$352/O352</f>
        <v>1</v>
      </c>
      <c r="V352" s="0" t="n">
        <f aca="false">(N$352+O$352)/(N352+O352)</f>
        <v>1</v>
      </c>
    </row>
    <row r="353" customFormat="false" ht="12.8" hidden="false" customHeight="false" outlineLevel="0" collapsed="false">
      <c r="B353" s="0" t="n">
        <v>94222075</v>
      </c>
      <c r="C353" s="0" t="n">
        <v>154975471340</v>
      </c>
      <c r="D353" s="0" t="n">
        <v>54491587053</v>
      </c>
      <c r="E353" s="0" t="n">
        <v>27505203260</v>
      </c>
      <c r="F353" s="0" t="n">
        <v>15332360719</v>
      </c>
      <c r="G353" s="0" t="n">
        <v>813851394653</v>
      </c>
      <c r="H353" s="0" t="n">
        <v>262865676879</v>
      </c>
      <c r="I353" s="0" t="n">
        <v>536047683715</v>
      </c>
      <c r="J353" s="0" t="n">
        <v>118297531127</v>
      </c>
      <c r="K353" s="0" t="n">
        <v>28117941</v>
      </c>
      <c r="L353" s="0" t="n">
        <v>2</v>
      </c>
      <c r="M353" s="0" t="n">
        <f aca="false">K353/1000000</f>
        <v>28.117941</v>
      </c>
      <c r="N353" s="0" t="n">
        <f aca="false">(G353+I353)/1000000000</f>
        <v>1349.899078368</v>
      </c>
      <c r="O353" s="0" t="n">
        <f aca="false">(H353+J353)/1000000000</f>
        <v>381.163208006</v>
      </c>
      <c r="P353" s="0" t="n">
        <f aca="false">N353/$M353</f>
        <v>48.0084611589447</v>
      </c>
      <c r="Q353" s="0" t="n">
        <f aca="false">O353/$M353</f>
        <v>13.5558719611084</v>
      </c>
      <c r="R353" s="0" t="n">
        <f aca="false">P353+Q353</f>
        <v>61.5643331200531</v>
      </c>
      <c r="S353" s="0" t="n">
        <f aca="false">M$352/M353</f>
        <v>1.94501691998002</v>
      </c>
      <c r="T353" s="0" t="n">
        <f aca="false">N$352/N353</f>
        <v>1.71651640760164</v>
      </c>
      <c r="U353" s="0" t="n">
        <f aca="false">O$352/O353</f>
        <v>1.83514225350939</v>
      </c>
      <c r="V353" s="0" t="n">
        <f aca="false">(N$352+O$352)/(N353+O353)</f>
        <v>1.74263667394592</v>
      </c>
    </row>
    <row r="354" customFormat="false" ht="12.8" hidden="false" customHeight="false" outlineLevel="0" collapsed="false">
      <c r="B354" s="0" t="n">
        <v>96853745</v>
      </c>
      <c r="C354" s="0" t="n">
        <v>156335948565</v>
      </c>
      <c r="D354" s="0" t="n">
        <v>54685818730</v>
      </c>
      <c r="E354" s="0" t="n">
        <v>27506382973</v>
      </c>
      <c r="F354" s="0" t="n">
        <v>15720308452</v>
      </c>
      <c r="G354" s="0" t="n">
        <v>631323028564</v>
      </c>
      <c r="H354" s="0" t="n">
        <v>200852813720</v>
      </c>
      <c r="I354" s="0" t="n">
        <v>372874114990</v>
      </c>
      <c r="J354" s="0" t="n">
        <v>83426177978</v>
      </c>
      <c r="K354" s="0" t="n">
        <v>19797091</v>
      </c>
      <c r="L354" s="0" t="n">
        <v>3</v>
      </c>
      <c r="M354" s="0" t="n">
        <f aca="false">K354/1000000</f>
        <v>19.797091</v>
      </c>
      <c r="N354" s="0" t="n">
        <f aca="false">(G354+I354)/1000000000</f>
        <v>1004.197143554</v>
      </c>
      <c r="O354" s="0" t="n">
        <f aca="false">(H354+J354)/1000000000</f>
        <v>284.278991698</v>
      </c>
      <c r="P354" s="0" t="n">
        <f aca="false">N354/$M354</f>
        <v>50.7244798518126</v>
      </c>
      <c r="Q354" s="0" t="n">
        <f aca="false">O354/$M354</f>
        <v>14.3596345391351</v>
      </c>
      <c r="R354" s="0" t="n">
        <f aca="false">P354+Q354</f>
        <v>65.0841143909476</v>
      </c>
      <c r="S354" s="0" t="n">
        <f aca="false">M$352/M354</f>
        <v>2.76252056425866</v>
      </c>
      <c r="T354" s="0" t="n">
        <f aca="false">N$352/N354</f>
        <v>2.30743926279691</v>
      </c>
      <c r="U354" s="0" t="n">
        <f aca="false">O$352/O354</f>
        <v>2.46057123080728</v>
      </c>
      <c r="V354" s="0" t="n">
        <f aca="false">(N$352+O$352)/(N354+O354)</f>
        <v>2.3412250662524</v>
      </c>
    </row>
    <row r="355" customFormat="false" ht="12.8" hidden="false" customHeight="false" outlineLevel="0" collapsed="false">
      <c r="B355" s="0" t="n">
        <v>97510032</v>
      </c>
      <c r="C355" s="0" t="n">
        <v>157617255899</v>
      </c>
      <c r="D355" s="0" t="n">
        <v>54869201946</v>
      </c>
      <c r="E355" s="0" t="n">
        <v>27507878266</v>
      </c>
      <c r="F355" s="0" t="n">
        <v>16085535970</v>
      </c>
      <c r="G355" s="0" t="n">
        <v>569150405883</v>
      </c>
      <c r="H355" s="0" t="n">
        <v>167245651245</v>
      </c>
      <c r="I355" s="0" t="n">
        <v>325382431030</v>
      </c>
      <c r="J355" s="0" t="n">
        <v>66111251831</v>
      </c>
      <c r="K355" s="0" t="n">
        <v>15674968</v>
      </c>
      <c r="L355" s="0" t="n">
        <v>4</v>
      </c>
      <c r="M355" s="0" t="n">
        <f aca="false">K355/1000000</f>
        <v>15.674968</v>
      </c>
      <c r="N355" s="0" t="n">
        <f aca="false">(G355+I355)/1000000000</f>
        <v>894.532836913</v>
      </c>
      <c r="O355" s="0" t="n">
        <f aca="false">(H355+J355)/1000000000</f>
        <v>233.356903076</v>
      </c>
      <c r="P355" s="0" t="n">
        <f aca="false">N355/$M355</f>
        <v>57.0676021101287</v>
      </c>
      <c r="Q355" s="0" t="n">
        <f aca="false">O355/$M355</f>
        <v>14.8872331398699</v>
      </c>
      <c r="R355" s="0" t="n">
        <f aca="false">P355+Q355</f>
        <v>71.9548352499986</v>
      </c>
      <c r="S355" s="0" t="n">
        <f aca="false">M$352/M355</f>
        <v>3.48899410831333</v>
      </c>
      <c r="T355" s="0" t="n">
        <f aca="false">N$352/N355</f>
        <v>2.59031733773051</v>
      </c>
      <c r="U355" s="0" t="n">
        <f aca="false">O$352/O355</f>
        <v>2.99750596307489</v>
      </c>
      <c r="V355" s="0" t="n">
        <f aca="false">(N$352+O$352)/(N355+O355)</f>
        <v>2.67456340648105</v>
      </c>
    </row>
    <row r="356" customFormat="false" ht="12.8" hidden="false" customHeight="false" outlineLevel="0" collapsed="false">
      <c r="B356" s="0" t="n">
        <v>101146999</v>
      </c>
      <c r="C356" s="0" t="n">
        <v>158416146217</v>
      </c>
      <c r="D356" s="0" t="n">
        <v>54984414824</v>
      </c>
      <c r="E356" s="0" t="n">
        <v>27509601447</v>
      </c>
      <c r="F356" s="0" t="n">
        <v>16312864405</v>
      </c>
      <c r="G356" s="0" t="n">
        <v>507171035766</v>
      </c>
      <c r="H356" s="0" t="n">
        <v>143947052001</v>
      </c>
      <c r="I356" s="0" t="n">
        <v>274972702026</v>
      </c>
      <c r="J356" s="0" t="n">
        <v>54690719604</v>
      </c>
      <c r="K356" s="0" t="n">
        <v>12950781</v>
      </c>
      <c r="L356" s="0" t="n">
        <v>5</v>
      </c>
      <c r="M356" s="0" t="n">
        <f aca="false">K356/1000000</f>
        <v>12.950781</v>
      </c>
      <c r="N356" s="0" t="n">
        <f aca="false">(G356+I356)/1000000000</f>
        <v>782.143737792</v>
      </c>
      <c r="O356" s="0" t="n">
        <f aca="false">(H356+J356)/1000000000</f>
        <v>198.637771605</v>
      </c>
      <c r="P356" s="0" t="n">
        <f aca="false">N356/$M356</f>
        <v>60.3935575616637</v>
      </c>
      <c r="Q356" s="0" t="n">
        <f aca="false">O356/$M356</f>
        <v>15.3378990506441</v>
      </c>
      <c r="R356" s="0" t="n">
        <f aca="false">P356+Q356</f>
        <v>75.7314566123078</v>
      </c>
      <c r="S356" s="0" t="n">
        <f aca="false">M$352/M356</f>
        <v>4.22290138332198</v>
      </c>
      <c r="T356" s="0" t="n">
        <f aca="false">N$352/N356</f>
        <v>2.96252952579569</v>
      </c>
      <c r="U356" s="0" t="n">
        <f aca="false">O$352/O356</f>
        <v>3.52142849188806</v>
      </c>
      <c r="V356" s="0" t="n">
        <f aca="false">(N$352+O$352)/(N356+O356)</f>
        <v>3.07572338611345</v>
      </c>
    </row>
    <row r="357" customFormat="false" ht="12.8" hidden="false" customHeight="false" outlineLevel="0" collapsed="false">
      <c r="B357" s="0" t="n">
        <v>103640585</v>
      </c>
      <c r="C357" s="0" t="n">
        <v>159179977479</v>
      </c>
      <c r="D357" s="0" t="n">
        <v>55094434183</v>
      </c>
      <c r="E357" s="0" t="n">
        <v>27511397253</v>
      </c>
      <c r="F357" s="0" t="n">
        <v>16530171171</v>
      </c>
      <c r="G357" s="0" t="n">
        <v>474842590332</v>
      </c>
      <c r="H357" s="0" t="n">
        <v>129761322021</v>
      </c>
      <c r="I357" s="0" t="n">
        <v>247150604248</v>
      </c>
      <c r="J357" s="0" t="n">
        <v>47344833374</v>
      </c>
      <c r="K357" s="0" t="n">
        <v>11180492</v>
      </c>
      <c r="L357" s="0" t="n">
        <v>6</v>
      </c>
      <c r="M357" s="0" t="n">
        <f aca="false">K357/1000000</f>
        <v>11.180492</v>
      </c>
      <c r="N357" s="0" t="n">
        <f aca="false">(G357+I357)/1000000000</f>
        <v>721.99319458</v>
      </c>
      <c r="O357" s="0" t="n">
        <f aca="false">(H357+J357)/1000000000</f>
        <v>177.106155395</v>
      </c>
      <c r="P357" s="0" t="n">
        <f aca="false">N357/$M357</f>
        <v>64.5761559133534</v>
      </c>
      <c r="Q357" s="0" t="n">
        <f aca="false">O357/$M357</f>
        <v>15.8406405903246</v>
      </c>
      <c r="R357" s="0" t="n">
        <f aca="false">P357+Q357</f>
        <v>80.416796503678</v>
      </c>
      <c r="S357" s="0" t="n">
        <f aca="false">M$352/M357</f>
        <v>4.89154421826875</v>
      </c>
      <c r="T357" s="0" t="n">
        <f aca="false">N$352/N357</f>
        <v>3.20934315450567</v>
      </c>
      <c r="U357" s="0" t="n">
        <f aca="false">O$352/O357</f>
        <v>3.94954487569859</v>
      </c>
      <c r="V357" s="0" t="n">
        <f aca="false">(N$352+O$352)/(N357+O357)</f>
        <v>3.35514937832385</v>
      </c>
    </row>
    <row r="358" customFormat="false" ht="12.8" hidden="false" customHeight="false" outlineLevel="0" collapsed="false">
      <c r="B358" s="0" t="n">
        <v>84666909</v>
      </c>
      <c r="C358" s="0" t="n">
        <v>160593462396</v>
      </c>
      <c r="D358" s="0" t="n">
        <v>55297524336</v>
      </c>
      <c r="E358" s="0" t="n">
        <v>27513235305</v>
      </c>
      <c r="F358" s="0" t="n">
        <v>16932993501</v>
      </c>
      <c r="G358" s="0" t="n">
        <v>408151138305</v>
      </c>
      <c r="H358" s="0" t="n">
        <v>101839096069</v>
      </c>
      <c r="I358" s="0" t="n">
        <v>249275756835</v>
      </c>
      <c r="J358" s="0" t="n">
        <v>54366302490</v>
      </c>
      <c r="K358" s="0" t="n">
        <v>9682941</v>
      </c>
      <c r="L358" s="0" t="n">
        <v>7</v>
      </c>
      <c r="M358" s="0" t="n">
        <f aca="false">K358/1000000</f>
        <v>9.682941</v>
      </c>
      <c r="N358" s="0" t="n">
        <f aca="false">(G358+I358)/1000000000</f>
        <v>657.42689514</v>
      </c>
      <c r="O358" s="0" t="n">
        <f aca="false">(H358+J358)/1000000000</f>
        <v>156.205398559</v>
      </c>
      <c r="P358" s="0" t="n">
        <f aca="false">N358/$M358</f>
        <v>67.8953734345794</v>
      </c>
      <c r="Q358" s="0" t="n">
        <f aca="false">O358/$M358</f>
        <v>16.1320200710714</v>
      </c>
      <c r="R358" s="0" t="n">
        <f aca="false">P358+Q358</f>
        <v>84.0273935056508</v>
      </c>
      <c r="S358" s="0" t="n">
        <f aca="false">M$352/M358</f>
        <v>5.64806405409266</v>
      </c>
      <c r="T358" s="0" t="n">
        <f aca="false">N$352/N358</f>
        <v>3.524534718239</v>
      </c>
      <c r="U358" s="0" t="n">
        <f aca="false">O$352/O358</f>
        <v>4.47800597769223</v>
      </c>
      <c r="V358" s="0" t="n">
        <f aca="false">(N$352+O$352)/(N358+O358)</f>
        <v>3.70758713546833</v>
      </c>
    </row>
    <row r="359" customFormat="false" ht="12.8" hidden="false" customHeight="false" outlineLevel="0" collapsed="false">
      <c r="B359" s="0" t="n">
        <v>66143535</v>
      </c>
      <c r="C359" s="0" t="n">
        <v>161296089099</v>
      </c>
      <c r="D359" s="0" t="n">
        <v>55398925349</v>
      </c>
      <c r="E359" s="0" t="n">
        <v>27514864099</v>
      </c>
      <c r="F359" s="0" t="n">
        <v>17132846025</v>
      </c>
      <c r="G359" s="0" t="n">
        <v>359272842407</v>
      </c>
      <c r="H359" s="0" t="n">
        <v>84590209960</v>
      </c>
      <c r="I359" s="0" t="n">
        <v>250575027465</v>
      </c>
      <c r="J359" s="0" t="n">
        <v>48051925659</v>
      </c>
      <c r="K359" s="0" t="n">
        <v>8588562</v>
      </c>
      <c r="L359" s="0" t="n">
        <v>8</v>
      </c>
      <c r="M359" s="0" t="n">
        <f aca="false">K359/1000000</f>
        <v>8.588562</v>
      </c>
      <c r="N359" s="0" t="n">
        <f aca="false">(G359+I359)/1000000000</f>
        <v>609.847869872</v>
      </c>
      <c r="O359" s="0" t="n">
        <f aca="false">(H359+J359)/1000000000</f>
        <v>132.642135619</v>
      </c>
      <c r="P359" s="0" t="n">
        <f aca="false">N359/$M359</f>
        <v>71.0069822948242</v>
      </c>
      <c r="Q359" s="0" t="n">
        <f aca="false">O359/$M359</f>
        <v>15.4440447212234</v>
      </c>
      <c r="R359" s="0" t="n">
        <f aca="false">P359+Q359</f>
        <v>86.4510270160476</v>
      </c>
      <c r="S359" s="0" t="n">
        <f aca="false">M$352/M359</f>
        <v>6.36775644164879</v>
      </c>
      <c r="T359" s="0" t="n">
        <f aca="false">N$352/N359</f>
        <v>3.79951137176447</v>
      </c>
      <c r="U359" s="0" t="n">
        <f aca="false">O$352/O359</f>
        <v>5.27350306319106</v>
      </c>
      <c r="V359" s="0" t="n">
        <f aca="false">(N$352+O$352)/(N359+O359)</f>
        <v>4.06283263452839</v>
      </c>
    </row>
    <row r="360" customFormat="false" ht="12.8" hidden="false" customHeight="false" outlineLevel="0" collapsed="false">
      <c r="B360" s="0" t="n">
        <v>52656492</v>
      </c>
      <c r="C360" s="0" t="n">
        <v>161743258153</v>
      </c>
      <c r="D360" s="0" t="n">
        <v>55463393893</v>
      </c>
      <c r="E360" s="0" t="n">
        <v>27515870477</v>
      </c>
      <c r="F360" s="0" t="n">
        <v>17259976169</v>
      </c>
      <c r="G360" s="0" t="n">
        <v>318104934692</v>
      </c>
      <c r="H360" s="0" t="n">
        <v>75002304077</v>
      </c>
      <c r="I360" s="0" t="n">
        <v>252119293212</v>
      </c>
      <c r="J360" s="0" t="n">
        <v>42475692749</v>
      </c>
      <c r="K360" s="0" t="n">
        <v>7617698</v>
      </c>
      <c r="L360" s="0" t="n">
        <v>9</v>
      </c>
      <c r="M360" s="0" t="n">
        <f aca="false">K360/1000000</f>
        <v>7.617698</v>
      </c>
      <c r="N360" s="0" t="n">
        <f aca="false">(G360+I360)/1000000000</f>
        <v>570.224227904</v>
      </c>
      <c r="O360" s="0" t="n">
        <f aca="false">(H360+J360)/1000000000</f>
        <v>117.477996826</v>
      </c>
      <c r="P360" s="0" t="n">
        <f aca="false">N360/$M360</f>
        <v>74.8551895735431</v>
      </c>
      <c r="Q360" s="0" t="n">
        <f aca="false">O360/$M360</f>
        <v>15.421718848135</v>
      </c>
      <c r="R360" s="0" t="n">
        <f aca="false">P360+Q360</f>
        <v>90.276908421678</v>
      </c>
      <c r="S360" s="0" t="n">
        <f aca="false">M$352/M360</f>
        <v>7.17931729506736</v>
      </c>
      <c r="T360" s="0" t="n">
        <f aca="false">N$352/N360</f>
        <v>4.06353115710667</v>
      </c>
      <c r="U360" s="0" t="n">
        <f aca="false">O$352/O360</f>
        <v>5.95421038316675</v>
      </c>
      <c r="V360" s="0" t="n">
        <f aca="false">(N$352+O$352)/(N360+O360)</f>
        <v>4.38650991176357</v>
      </c>
    </row>
    <row r="361" customFormat="false" ht="12.8" hidden="false" customHeight="false" outlineLevel="0" collapsed="false">
      <c r="B361" s="0" t="n">
        <v>47953967</v>
      </c>
      <c r="C361" s="0" t="n">
        <v>162729704525</v>
      </c>
      <c r="D361" s="0" t="n">
        <v>55605759444</v>
      </c>
      <c r="E361" s="0" t="n">
        <v>27518080392</v>
      </c>
      <c r="F361" s="0" t="n">
        <v>17540676711</v>
      </c>
      <c r="G361" s="0" t="n">
        <v>290632659912</v>
      </c>
      <c r="H361" s="0" t="n">
        <v>62970336914</v>
      </c>
      <c r="I361" s="0" t="n">
        <v>241587417602</v>
      </c>
      <c r="J361" s="0" t="n">
        <v>38818847656</v>
      </c>
      <c r="K361" s="0" t="n">
        <v>6960097</v>
      </c>
      <c r="L361" s="0" t="n">
        <v>10</v>
      </c>
      <c r="M361" s="0" t="n">
        <f aca="false">K361/1000000</f>
        <v>6.960097</v>
      </c>
      <c r="N361" s="0" t="n">
        <f aca="false">(G361+I361)/1000000000</f>
        <v>532.220077514</v>
      </c>
      <c r="O361" s="0" t="n">
        <f aca="false">(H361+J361)/1000000000</f>
        <v>101.78918457</v>
      </c>
      <c r="P361" s="0" t="n">
        <f aca="false">N361/$M361</f>
        <v>76.4673362331013</v>
      </c>
      <c r="Q361" s="0" t="n">
        <f aca="false">O361/$M361</f>
        <v>14.6246790195596</v>
      </c>
      <c r="R361" s="0" t="n">
        <f aca="false">P361+Q361</f>
        <v>91.092015252661</v>
      </c>
      <c r="S361" s="0" t="n">
        <f aca="false">M$352/M361</f>
        <v>7.85763057612559</v>
      </c>
      <c r="T361" s="0" t="n">
        <f aca="false">N$352/N361</f>
        <v>4.35369504932675</v>
      </c>
      <c r="U361" s="0" t="n">
        <f aca="false">O$352/O361</f>
        <v>6.87193547575739</v>
      </c>
      <c r="V361" s="0" t="n">
        <f aca="false">(N$352+O$352)/(N361+O361)</f>
        <v>4.7579945680988</v>
      </c>
    </row>
    <row r="362" customFormat="false" ht="12.8" hidden="false" customHeight="false" outlineLevel="0" collapsed="false">
      <c r="B362" s="0" t="n">
        <v>45699162</v>
      </c>
      <c r="C362" s="0" t="n">
        <v>163124655597</v>
      </c>
      <c r="D362" s="0" t="n">
        <v>55663485774</v>
      </c>
      <c r="E362" s="0" t="n">
        <v>27519804039</v>
      </c>
      <c r="F362" s="0" t="n">
        <v>17652595049</v>
      </c>
      <c r="G362" s="0" t="n">
        <v>267545028686</v>
      </c>
      <c r="H362" s="0" t="n">
        <v>59047592163</v>
      </c>
      <c r="I362" s="0" t="n">
        <v>240134674072</v>
      </c>
      <c r="J362" s="0" t="n">
        <v>35006927490</v>
      </c>
      <c r="K362" s="0" t="n">
        <v>6421857</v>
      </c>
      <c r="L362" s="0" t="n">
        <v>11</v>
      </c>
      <c r="M362" s="0" t="n">
        <f aca="false">K362/1000000</f>
        <v>6.421857</v>
      </c>
      <c r="N362" s="0" t="n">
        <f aca="false">(G362+I362)/1000000000</f>
        <v>507.679702758</v>
      </c>
      <c r="O362" s="0" t="n">
        <f aca="false">(H362+J362)/1000000000</f>
        <v>94.054519653</v>
      </c>
      <c r="P362" s="0" t="n">
        <f aca="false">N362/$M362</f>
        <v>79.0549684862182</v>
      </c>
      <c r="Q362" s="0" t="n">
        <f aca="false">O362/$M362</f>
        <v>14.6460003162637</v>
      </c>
      <c r="R362" s="0" t="n">
        <f aca="false">P362+Q362</f>
        <v>93.7009688024819</v>
      </c>
      <c r="S362" s="0" t="n">
        <f aca="false">M$352/M362</f>
        <v>8.5162081622185</v>
      </c>
      <c r="T362" s="0" t="n">
        <f aca="false">N$352/N362</f>
        <v>4.56414527513526</v>
      </c>
      <c r="U362" s="0" t="n">
        <f aca="false">O$352/O362</f>
        <v>7.43705577441316</v>
      </c>
      <c r="V362" s="0" t="n">
        <f aca="false">(N$352+O$352)/(N362+O362)</f>
        <v>5.0131977088376</v>
      </c>
    </row>
    <row r="363" customFormat="false" ht="12.8" hidden="false" customHeight="false" outlineLevel="0" collapsed="false">
      <c r="B363" s="0" t="n">
        <v>46170660</v>
      </c>
      <c r="C363" s="0" t="n">
        <v>163704143408</v>
      </c>
      <c r="D363" s="0" t="n">
        <v>55746903027</v>
      </c>
      <c r="E363" s="0" t="n">
        <v>27520698568</v>
      </c>
      <c r="F363" s="0" t="n">
        <v>17817525820</v>
      </c>
      <c r="G363" s="0" t="n">
        <v>247315002441</v>
      </c>
      <c r="H363" s="0" t="n">
        <v>58680343627</v>
      </c>
      <c r="I363" s="0" t="n">
        <v>241725189208</v>
      </c>
      <c r="J363" s="0" t="n">
        <v>32265014648</v>
      </c>
      <c r="K363" s="0" t="n">
        <v>5938459</v>
      </c>
      <c r="L363" s="0" t="n">
        <v>12</v>
      </c>
      <c r="M363" s="0" t="n">
        <f aca="false">K363/1000000</f>
        <v>5.938459</v>
      </c>
      <c r="N363" s="0" t="n">
        <f aca="false">(G363+I363)/1000000000</f>
        <v>489.040191649</v>
      </c>
      <c r="O363" s="0" t="n">
        <f aca="false">(H363+J363)/1000000000</f>
        <v>90.945358275</v>
      </c>
      <c r="P363" s="0" t="n">
        <f aca="false">N363/$M363</f>
        <v>82.351362811295</v>
      </c>
      <c r="Q363" s="0" t="n">
        <f aca="false">O363/$M363</f>
        <v>15.3146394165557</v>
      </c>
      <c r="R363" s="0" t="n">
        <f aca="false">P363+Q363</f>
        <v>97.6660022278507</v>
      </c>
      <c r="S363" s="0" t="n">
        <f aca="false">M$352/M363</f>
        <v>9.20943817242823</v>
      </c>
      <c r="T363" s="0" t="n">
        <f aca="false">N$352/N363</f>
        <v>4.73810528499072</v>
      </c>
      <c r="U363" s="0" t="n">
        <f aca="false">O$352/O363</f>
        <v>7.69130741538112</v>
      </c>
      <c r="V363" s="0" t="n">
        <f aca="false">(N$352+O$352)/(N363+O363)</f>
        <v>5.20118583215615</v>
      </c>
    </row>
    <row r="364" customFormat="false" ht="12.8" hidden="false" customHeight="false" outlineLevel="0" collapsed="false">
      <c r="B364" s="0" t="n">
        <v>53098787</v>
      </c>
      <c r="C364" s="0" t="n">
        <v>186571385802</v>
      </c>
      <c r="D364" s="0" t="n">
        <v>59015611211</v>
      </c>
      <c r="E364" s="0" t="n">
        <v>27522830301</v>
      </c>
      <c r="F364" s="0" t="n">
        <v>24349887880</v>
      </c>
      <c r="G364" s="0" t="n">
        <v>336723358154</v>
      </c>
      <c r="H364" s="0" t="n">
        <v>71410995483</v>
      </c>
      <c r="I364" s="0" t="n">
        <v>322119644165</v>
      </c>
      <c r="J364" s="0" t="n">
        <v>44920013427</v>
      </c>
      <c r="K364" s="0" t="n">
        <v>8140065</v>
      </c>
      <c r="L364" s="0" t="n">
        <v>13</v>
      </c>
      <c r="M364" s="0" t="n">
        <f aca="false">K364/1000000</f>
        <v>8.140065</v>
      </c>
      <c r="N364" s="0" t="n">
        <f aca="false">(G364+I364)/1000000000</f>
        <v>658.843002319</v>
      </c>
      <c r="O364" s="0" t="n">
        <f aca="false">(H364+J364)/1000000000</f>
        <v>116.33100891</v>
      </c>
      <c r="P364" s="0" t="n">
        <f aca="false">N364/$M364</f>
        <v>80.9382974606468</v>
      </c>
      <c r="Q364" s="0" t="n">
        <f aca="false">O364/$M364</f>
        <v>14.2911646172359</v>
      </c>
      <c r="R364" s="0" t="n">
        <f aca="false">P364+Q364</f>
        <v>95.2294620778827</v>
      </c>
      <c r="S364" s="0" t="n">
        <f aca="false">M$352/M364</f>
        <v>6.71860372122336</v>
      </c>
      <c r="T364" s="0" t="n">
        <f aca="false">N$352/N364</f>
        <v>3.51695913665194</v>
      </c>
      <c r="U364" s="0" t="n">
        <f aca="false">O$352/O364</f>
        <v>6.01291706355064</v>
      </c>
      <c r="V364" s="0" t="n">
        <f aca="false">(N$352+O$352)/(N364+O364)</f>
        <v>3.89152961970089</v>
      </c>
    </row>
    <row r="365" customFormat="false" ht="12.8" hidden="false" customHeight="false" outlineLevel="0" collapsed="false">
      <c r="B365" s="0" t="n">
        <v>57435341</v>
      </c>
      <c r="C365" s="0" t="n">
        <v>183086378083</v>
      </c>
      <c r="D365" s="0" t="n">
        <v>58519173770</v>
      </c>
      <c r="E365" s="0" t="n">
        <v>27524484980</v>
      </c>
      <c r="F365" s="0" t="n">
        <v>23353403533</v>
      </c>
      <c r="G365" s="0" t="n">
        <v>322290634155</v>
      </c>
      <c r="H365" s="0" t="n">
        <v>74309753417</v>
      </c>
      <c r="I365" s="0" t="n">
        <v>301818313598</v>
      </c>
      <c r="J365" s="0" t="n">
        <v>42486511230</v>
      </c>
      <c r="K365" s="0" t="n">
        <v>7628465</v>
      </c>
      <c r="L365" s="0" t="n">
        <v>14</v>
      </c>
      <c r="M365" s="0" t="n">
        <f aca="false">K365/1000000</f>
        <v>7.628465</v>
      </c>
      <c r="N365" s="0" t="n">
        <f aca="false">(G365+I365)/1000000000</f>
        <v>624.108947753</v>
      </c>
      <c r="O365" s="0" t="n">
        <f aca="false">(H365+J365)/1000000000</f>
        <v>116.796264647</v>
      </c>
      <c r="P365" s="0" t="n">
        <f aca="false">N365/$M365</f>
        <v>81.8131757506917</v>
      </c>
      <c r="Q365" s="0" t="n">
        <f aca="false">O365/$M365</f>
        <v>15.310585372942</v>
      </c>
      <c r="R365" s="0" t="n">
        <f aca="false">P365+Q365</f>
        <v>97.1237611236337</v>
      </c>
      <c r="S365" s="0" t="n">
        <f aca="false">M$352/M365</f>
        <v>7.169184233001</v>
      </c>
      <c r="T365" s="0" t="n">
        <f aca="false">N$352/N365</f>
        <v>3.71269138980849</v>
      </c>
      <c r="U365" s="0" t="n">
        <f aca="false">O$352/O365</f>
        <v>5.9889647208248</v>
      </c>
      <c r="V365" s="0" t="n">
        <f aca="false">(N$352+O$352)/(N365+O365)</f>
        <v>4.07152301621465</v>
      </c>
    </row>
    <row r="366" customFormat="false" ht="12.8" hidden="false" customHeight="false" outlineLevel="0" collapsed="false">
      <c r="B366" s="0" t="n">
        <v>60379763</v>
      </c>
      <c r="C366" s="0" t="n">
        <v>180589803593</v>
      </c>
      <c r="D366" s="0" t="n">
        <v>58163304293</v>
      </c>
      <c r="E366" s="0" t="n">
        <v>27525529408</v>
      </c>
      <c r="F366" s="0" t="n">
        <v>22639334626</v>
      </c>
      <c r="G366" s="0" t="n">
        <v>312883346557</v>
      </c>
      <c r="H366" s="0" t="n">
        <v>74852310180</v>
      </c>
      <c r="I366" s="0" t="n">
        <v>287005844116</v>
      </c>
      <c r="J366" s="0" t="n">
        <v>40206405639</v>
      </c>
      <c r="K366" s="0" t="n">
        <v>7269540</v>
      </c>
      <c r="L366" s="0" t="n">
        <v>15</v>
      </c>
      <c r="M366" s="0" t="n">
        <f aca="false">K366/1000000</f>
        <v>7.26954</v>
      </c>
      <c r="N366" s="0" t="n">
        <f aca="false">(G366+I366)/1000000000</f>
        <v>599.889190673</v>
      </c>
      <c r="O366" s="0" t="n">
        <f aca="false">(H366+J366)/1000000000</f>
        <v>115.058715819</v>
      </c>
      <c r="P366" s="0" t="n">
        <f aca="false">N366/$M366</f>
        <v>82.520928514459</v>
      </c>
      <c r="Q366" s="0" t="n">
        <f aca="false">O366/$M366</f>
        <v>15.8275098312961</v>
      </c>
      <c r="R366" s="0" t="n">
        <f aca="false">P366+Q366</f>
        <v>98.348438345755</v>
      </c>
      <c r="S366" s="0" t="n">
        <f aca="false">M$352/M366</f>
        <v>7.52315428486534</v>
      </c>
      <c r="T366" s="0" t="n">
        <f aca="false">N$352/N366</f>
        <v>3.86258654540096</v>
      </c>
      <c r="U366" s="0" t="n">
        <f aca="false">O$352/O366</f>
        <v>6.07940653183869</v>
      </c>
      <c r="V366" s="0" t="n">
        <f aca="false">(N$352+O$352)/(N366+O366)</f>
        <v>4.21934604987022</v>
      </c>
    </row>
    <row r="367" customFormat="false" ht="12.8" hidden="false" customHeight="false" outlineLevel="0" collapsed="false">
      <c r="B367" s="0" t="n">
        <v>65867469</v>
      </c>
      <c r="C367" s="0" t="n">
        <v>178836417255</v>
      </c>
      <c r="D367" s="0" t="n">
        <v>57914011874</v>
      </c>
      <c r="E367" s="0" t="n">
        <v>27527570131</v>
      </c>
      <c r="F367" s="0" t="n">
        <v>22137232175</v>
      </c>
      <c r="G367" s="0" t="n">
        <v>307293380737</v>
      </c>
      <c r="H367" s="0" t="n">
        <v>72184280395</v>
      </c>
      <c r="I367" s="0" t="n">
        <v>276887481689</v>
      </c>
      <c r="J367" s="0" t="n">
        <v>39489471435</v>
      </c>
      <c r="K367" s="0" t="n">
        <v>7013566</v>
      </c>
      <c r="L367" s="0" t="n">
        <v>16</v>
      </c>
      <c r="M367" s="0" t="n">
        <f aca="false">K367/1000000</f>
        <v>7.013566</v>
      </c>
      <c r="N367" s="0" t="n">
        <f aca="false">(G367+I367)/1000000000</f>
        <v>584.180862426</v>
      </c>
      <c r="O367" s="0" t="n">
        <f aca="false">(H367+J367)/1000000000</f>
        <v>111.67375183</v>
      </c>
      <c r="P367" s="0" t="n">
        <f aca="false">N367/$M367</f>
        <v>83.2929871089828</v>
      </c>
      <c r="Q367" s="0" t="n">
        <f aca="false">O367/$M367</f>
        <v>15.9225352452661</v>
      </c>
      <c r="R367" s="0" t="n">
        <f aca="false">P367+Q367</f>
        <v>99.2155223542489</v>
      </c>
      <c r="S367" s="0" t="n">
        <f aca="false">M$352/M367</f>
        <v>7.79772671990254</v>
      </c>
      <c r="T367" s="0" t="n">
        <f aca="false">N$352/N367</f>
        <v>3.96644954612582</v>
      </c>
      <c r="U367" s="0" t="n">
        <f aca="false">O$352/O367</f>
        <v>6.26368056085217</v>
      </c>
      <c r="V367" s="0" t="n">
        <f aca="false">(N$352+O$352)/(N367+O367)</f>
        <v>4.33511909430295</v>
      </c>
    </row>
    <row r="368" customFormat="false" ht="12.8" hidden="false" customHeight="false" outlineLevel="0" collapsed="false">
      <c r="B368" s="0" t="n">
        <v>68568140</v>
      </c>
      <c r="C368" s="0" t="n">
        <v>176889391955</v>
      </c>
      <c r="D368" s="0" t="n">
        <v>57637117144</v>
      </c>
      <c r="E368" s="0" t="n">
        <v>27528809980</v>
      </c>
      <c r="F368" s="0" t="n">
        <v>21580234444</v>
      </c>
      <c r="G368" s="0" t="n">
        <v>297588577270</v>
      </c>
      <c r="H368" s="0" t="n">
        <v>71101989746</v>
      </c>
      <c r="I368" s="0" t="n">
        <v>262500457763</v>
      </c>
      <c r="J368" s="0" t="n">
        <v>37577651977</v>
      </c>
      <c r="K368" s="0" t="n">
        <v>6664429</v>
      </c>
      <c r="L368" s="0" t="n">
        <v>17</v>
      </c>
      <c r="M368" s="0" t="n">
        <f aca="false">K368/1000000</f>
        <v>6.664429</v>
      </c>
      <c r="N368" s="0" t="n">
        <f aca="false">(G368+I368)/1000000000</f>
        <v>560.089035033</v>
      </c>
      <c r="O368" s="0" t="n">
        <f aca="false">(H368+J368)/1000000000</f>
        <v>108.679641723</v>
      </c>
      <c r="P368" s="0" t="n">
        <f aca="false">N368/$M368</f>
        <v>84.0415638058414</v>
      </c>
      <c r="Q368" s="0" t="n">
        <f aca="false">O368/$M368</f>
        <v>16.3074198439206</v>
      </c>
      <c r="R368" s="0" t="n">
        <f aca="false">P368+Q368</f>
        <v>100.348983649762</v>
      </c>
      <c r="S368" s="0" t="n">
        <f aca="false">M$352/M368</f>
        <v>8.20623507280219</v>
      </c>
      <c r="T368" s="0" t="n">
        <f aca="false">N$352/N368</f>
        <v>4.13706352328158</v>
      </c>
      <c r="U368" s="0" t="n">
        <f aca="false">O$352/O368</f>
        <v>6.43624415212777</v>
      </c>
      <c r="V368" s="0" t="n">
        <f aca="false">(N$352+O$352)/(N368+O368)</f>
        <v>4.51069664290005</v>
      </c>
    </row>
    <row r="369" customFormat="false" ht="12.8" hidden="false" customHeight="false" outlineLevel="0" collapsed="false">
      <c r="B369" s="0" t="n">
        <v>70575875</v>
      </c>
      <c r="C369" s="0" t="n">
        <v>175521254518</v>
      </c>
      <c r="D369" s="0" t="n">
        <v>57442618299</v>
      </c>
      <c r="E369" s="0" t="n">
        <v>27530417398</v>
      </c>
      <c r="F369" s="0" t="n">
        <v>21188423739</v>
      </c>
      <c r="G369" s="0" t="n">
        <v>292827789306</v>
      </c>
      <c r="H369" s="0" t="n">
        <v>68717071533</v>
      </c>
      <c r="I369" s="0" t="n">
        <v>254139556884</v>
      </c>
      <c r="J369" s="0" t="n">
        <v>36133544921</v>
      </c>
      <c r="K369" s="0" t="n">
        <v>6454802</v>
      </c>
      <c r="L369" s="0" t="n">
        <v>18</v>
      </c>
      <c r="M369" s="0" t="n">
        <f aca="false">K369/1000000</f>
        <v>6.454802</v>
      </c>
      <c r="N369" s="0" t="n">
        <f aca="false">(G369+I369)/1000000000</f>
        <v>546.96734619</v>
      </c>
      <c r="O369" s="0" t="n">
        <f aca="false">(H369+J369)/1000000000</f>
        <v>104.850616454</v>
      </c>
      <c r="P369" s="0" t="n">
        <f aca="false">N369/$M369</f>
        <v>84.7380517930682</v>
      </c>
      <c r="Q369" s="0" t="n">
        <f aca="false">O369/$M369</f>
        <v>16.2438160696486</v>
      </c>
      <c r="R369" s="0" t="n">
        <f aca="false">P369+Q369</f>
        <v>100.981867862717</v>
      </c>
      <c r="S369" s="0" t="n">
        <f aca="false">M$352/M369</f>
        <v>8.4727418439791</v>
      </c>
      <c r="T369" s="0" t="n">
        <f aca="false">N$352/N369</f>
        <v>4.23631124008654</v>
      </c>
      <c r="U369" s="0" t="n">
        <f aca="false">O$352/O369</f>
        <v>6.67128846878911</v>
      </c>
      <c r="V369" s="0" t="n">
        <f aca="false">(N$352+O$352)/(N369+O369)</f>
        <v>4.62799861004685</v>
      </c>
    </row>
    <row r="370" customFormat="false" ht="12.8" hidden="false" customHeight="false" outlineLevel="0" collapsed="false">
      <c r="B370" s="0" t="n">
        <v>75321835</v>
      </c>
      <c r="C370" s="0" t="n">
        <v>175545977494</v>
      </c>
      <c r="D370" s="0" t="n">
        <v>57447431340</v>
      </c>
      <c r="E370" s="0" t="n">
        <v>27532437930</v>
      </c>
      <c r="F370" s="0" t="n">
        <v>21194387202</v>
      </c>
      <c r="G370" s="0" t="n">
        <v>284246582031</v>
      </c>
      <c r="H370" s="0" t="n">
        <v>66939224243</v>
      </c>
      <c r="I370" s="0" t="n">
        <v>251791000366</v>
      </c>
      <c r="J370" s="0" t="n">
        <v>35179992675</v>
      </c>
      <c r="K370" s="0" t="n">
        <v>6286393</v>
      </c>
      <c r="L370" s="0" t="n">
        <v>19</v>
      </c>
      <c r="M370" s="0" t="n">
        <f aca="false">K370/1000000</f>
        <v>6.286393</v>
      </c>
      <c r="N370" s="0" t="n">
        <f aca="false">(G370+I370)/1000000000</f>
        <v>536.037582397</v>
      </c>
      <c r="O370" s="0" t="n">
        <f aca="false">(H370+J370)/1000000000</f>
        <v>102.119216918</v>
      </c>
      <c r="P370" s="0" t="n">
        <f aca="false">N370/$M370</f>
        <v>85.2694991224698</v>
      </c>
      <c r="Q370" s="0" t="n">
        <f aca="false">O370/$M370</f>
        <v>16.2444850199471</v>
      </c>
      <c r="R370" s="0" t="n">
        <f aca="false">P370+Q370</f>
        <v>101.513984142417</v>
      </c>
      <c r="S370" s="0" t="n">
        <f aca="false">M$352/M370</f>
        <v>8.69972192320779</v>
      </c>
      <c r="T370" s="0" t="n">
        <f aca="false">N$352/N370</f>
        <v>4.32268929029848</v>
      </c>
      <c r="U370" s="0" t="n">
        <f aca="false">O$352/O370</f>
        <v>6.84972652166612</v>
      </c>
      <c r="V370" s="0" t="n">
        <f aca="false">(N$352+O$352)/(N370+O370)</f>
        <v>4.72707119685639</v>
      </c>
    </row>
    <row r="371" customFormat="false" ht="12.8" hidden="false" customHeight="false" outlineLevel="0" collapsed="false">
      <c r="B371" s="0" t="n">
        <v>75368608</v>
      </c>
      <c r="C371" s="0" t="n">
        <v>173873200682</v>
      </c>
      <c r="D371" s="0" t="n">
        <v>57209686655</v>
      </c>
      <c r="E371" s="0" t="n">
        <v>27534275040</v>
      </c>
      <c r="F371" s="0" t="n">
        <v>20715584939</v>
      </c>
      <c r="G371" s="0" t="n">
        <v>272273269653</v>
      </c>
      <c r="H371" s="0" t="n">
        <v>65458786010</v>
      </c>
      <c r="I371" s="0" t="n">
        <v>246082733154</v>
      </c>
      <c r="J371" s="0" t="n">
        <v>33918243408</v>
      </c>
      <c r="K371" s="0" t="n">
        <v>6026658</v>
      </c>
      <c r="L371" s="0" t="n">
        <v>20</v>
      </c>
      <c r="M371" s="0" t="n">
        <f aca="false">K371/1000000</f>
        <v>6.026658</v>
      </c>
      <c r="N371" s="0" t="n">
        <f aca="false">(G371+I371)/1000000000</f>
        <v>518.356002807</v>
      </c>
      <c r="O371" s="0" t="n">
        <f aca="false">(H371+J371)/1000000000</f>
        <v>99.377029418</v>
      </c>
      <c r="P371" s="0" t="n">
        <f aca="false">N371/$M371</f>
        <v>86.0105223835499</v>
      </c>
      <c r="Q371" s="0" t="n">
        <f aca="false">O371/$M371</f>
        <v>16.4895750543668</v>
      </c>
      <c r="R371" s="0" t="n">
        <f aca="false">P371+Q371</f>
        <v>102.500097437917</v>
      </c>
      <c r="S371" s="0" t="n">
        <f aca="false">M$352/M371</f>
        <v>9.07465978656828</v>
      </c>
      <c r="T371" s="0" t="n">
        <f aca="false">N$352/N371</f>
        <v>4.47014002746629</v>
      </c>
      <c r="U371" s="0" t="n">
        <f aca="false">O$352/O371</f>
        <v>7.03873634170335</v>
      </c>
      <c r="V371" s="0" t="n">
        <f aca="false">(N$352+O$352)/(N371+O371)</f>
        <v>4.88335974887813</v>
      </c>
    </row>
    <row r="372" customFormat="false" ht="12.8" hidden="false" customHeight="false" outlineLevel="0" collapsed="false">
      <c r="B372" s="0" t="n">
        <v>77232096</v>
      </c>
      <c r="C372" s="0" t="n">
        <v>172291326185</v>
      </c>
      <c r="D372" s="0" t="n">
        <v>56984908095</v>
      </c>
      <c r="E372" s="0" t="n">
        <v>27535672200</v>
      </c>
      <c r="F372" s="0" t="n">
        <v>20262550912</v>
      </c>
      <c r="G372" s="0" t="n">
        <v>262461898803</v>
      </c>
      <c r="H372" s="0" t="n">
        <v>62278808593</v>
      </c>
      <c r="I372" s="0" t="n">
        <v>242550903320</v>
      </c>
      <c r="J372" s="0" t="n">
        <v>32663558959</v>
      </c>
      <c r="K372" s="0" t="n">
        <v>5823409</v>
      </c>
      <c r="L372" s="0" t="n">
        <v>21</v>
      </c>
      <c r="M372" s="0" t="n">
        <f aca="false">K372/1000000</f>
        <v>5.823409</v>
      </c>
      <c r="N372" s="0" t="n">
        <f aca="false">(G372+I372)/1000000000</f>
        <v>505.012802123</v>
      </c>
      <c r="O372" s="0" t="n">
        <f aca="false">(H372+J372)/1000000000</f>
        <v>94.942367552</v>
      </c>
      <c r="P372" s="0" t="n">
        <f aca="false">N372/$M372</f>
        <v>86.7211631748689</v>
      </c>
      <c r="Q372" s="0" t="n">
        <f aca="false">O372/$M372</f>
        <v>16.3035719373309</v>
      </c>
      <c r="R372" s="0" t="n">
        <f aca="false">P372+Q372</f>
        <v>103.0247351122</v>
      </c>
      <c r="S372" s="0" t="n">
        <f aca="false">M$352/M372</f>
        <v>9.39138415316527</v>
      </c>
      <c r="T372" s="0" t="n">
        <f aca="false">N$352/N372</f>
        <v>4.58824787586404</v>
      </c>
      <c r="U372" s="0" t="n">
        <f aca="false">O$352/O372</f>
        <v>7.3675085900074</v>
      </c>
      <c r="V372" s="0" t="n">
        <f aca="false">(N$352+O$352)/(N372+O372)</f>
        <v>5.02806339139326</v>
      </c>
    </row>
    <row r="373" customFormat="false" ht="12.8" hidden="false" customHeight="false" outlineLevel="0" collapsed="false">
      <c r="B373" s="0" t="n">
        <v>78706635</v>
      </c>
      <c r="C373" s="0" t="n">
        <v>171323021175</v>
      </c>
      <c r="D373" s="0" t="n">
        <v>56847482934</v>
      </c>
      <c r="E373" s="0" t="n">
        <v>27537385402</v>
      </c>
      <c r="F373" s="0" t="n">
        <v>19985138549</v>
      </c>
      <c r="G373" s="0" t="n">
        <v>254746505737</v>
      </c>
      <c r="H373" s="0" t="n">
        <v>60360000610</v>
      </c>
      <c r="I373" s="0" t="n">
        <v>240585739135</v>
      </c>
      <c r="J373" s="0" t="n">
        <v>31671585083</v>
      </c>
      <c r="K373" s="0" t="n">
        <v>5664853</v>
      </c>
      <c r="L373" s="0" t="n">
        <v>22</v>
      </c>
      <c r="M373" s="0" t="n">
        <f aca="false">K373/1000000</f>
        <v>5.664853</v>
      </c>
      <c r="N373" s="0" t="n">
        <f aca="false">(G373+I373)/1000000000</f>
        <v>495.332244872</v>
      </c>
      <c r="O373" s="0" t="n">
        <f aca="false">(H373+J373)/1000000000</f>
        <v>92.031585693</v>
      </c>
      <c r="P373" s="0" t="n">
        <f aca="false">N373/$M373</f>
        <v>87.4395584266706</v>
      </c>
      <c r="Q373" s="0" t="n">
        <f aca="false">O373/$M373</f>
        <v>16.2460677608051</v>
      </c>
      <c r="R373" s="0" t="n">
        <f aca="false">P373+Q373</f>
        <v>103.685626187476</v>
      </c>
      <c r="S373" s="0" t="n">
        <f aca="false">M$352/M373</f>
        <v>9.65424363174119</v>
      </c>
      <c r="T373" s="0" t="n">
        <f aca="false">N$352/N373</f>
        <v>4.67791859022579</v>
      </c>
      <c r="U373" s="0" t="n">
        <f aca="false">O$352/O373</f>
        <v>7.6005287014</v>
      </c>
      <c r="V373" s="0" t="n">
        <f aca="false">(N$352+O$352)/(N373+O373)</f>
        <v>5.13585016329358</v>
      </c>
    </row>
    <row r="374" customFormat="false" ht="12.8" hidden="false" customHeight="false" outlineLevel="0" collapsed="false">
      <c r="B374" s="0" t="n">
        <v>81023972</v>
      </c>
      <c r="C374" s="0" t="n">
        <v>170570153797</v>
      </c>
      <c r="D374" s="0" t="n">
        <v>56741330181</v>
      </c>
      <c r="E374" s="0" t="n">
        <v>27538889704</v>
      </c>
      <c r="F374" s="0" t="n">
        <v>19769010987</v>
      </c>
      <c r="G374" s="0" t="n">
        <v>247043045043</v>
      </c>
      <c r="H374" s="0" t="n">
        <v>60854843139</v>
      </c>
      <c r="I374" s="0" t="n">
        <v>237078323364</v>
      </c>
      <c r="J374" s="0" t="n">
        <v>30883987426</v>
      </c>
      <c r="K374" s="0" t="n">
        <v>5490212</v>
      </c>
      <c r="L374" s="0" t="n">
        <v>23</v>
      </c>
      <c r="M374" s="0" t="n">
        <f aca="false">K374/1000000</f>
        <v>5.490212</v>
      </c>
      <c r="N374" s="0" t="n">
        <f aca="false">(G374+I374)/1000000000</f>
        <v>484.121368407</v>
      </c>
      <c r="O374" s="0" t="n">
        <f aca="false">(H374+J374)/1000000000</f>
        <v>91.738830565</v>
      </c>
      <c r="P374" s="0" t="n">
        <f aca="false">N374/$M374</f>
        <v>88.1789935264795</v>
      </c>
      <c r="Q374" s="0" t="n">
        <f aca="false">O374/$M374</f>
        <v>16.7095242524332</v>
      </c>
      <c r="R374" s="0" t="n">
        <f aca="false">P374+Q374</f>
        <v>104.888517778913</v>
      </c>
      <c r="S374" s="0" t="n">
        <f aca="false">M$352/M374</f>
        <v>9.96134047282692</v>
      </c>
      <c r="T374" s="0" t="n">
        <f aca="false">N$352/N374</f>
        <v>4.7862459040994</v>
      </c>
      <c r="U374" s="0" t="n">
        <f aca="false">O$352/O374</f>
        <v>7.62478335713457</v>
      </c>
      <c r="V374" s="0" t="n">
        <f aca="false">(N$352+O$352)/(N374+O374)</f>
        <v>5.23844612026517</v>
      </c>
    </row>
    <row r="375" customFormat="false" ht="12.8" hidden="false" customHeight="false" outlineLevel="0" collapsed="false">
      <c r="B375" s="0" t="n">
        <v>80783913</v>
      </c>
      <c r="C375" s="0" t="n">
        <v>169270296366</v>
      </c>
      <c r="D375" s="0" t="n">
        <v>56556411556</v>
      </c>
      <c r="E375" s="0" t="n">
        <v>27540260512</v>
      </c>
      <c r="F375" s="0" t="n">
        <v>19396842159</v>
      </c>
      <c r="G375" s="0" t="n">
        <v>238008575439</v>
      </c>
      <c r="H375" s="0" t="n">
        <v>56731674194</v>
      </c>
      <c r="I375" s="0" t="n">
        <v>234024261474</v>
      </c>
      <c r="J375" s="0" t="n">
        <v>29892761230</v>
      </c>
      <c r="K375" s="0" t="n">
        <v>5311734</v>
      </c>
      <c r="L375" s="0" t="n">
        <v>24</v>
      </c>
      <c r="M375" s="0" t="n">
        <f aca="false">K375/1000000</f>
        <v>5.311734</v>
      </c>
      <c r="N375" s="0" t="n">
        <f aca="false">(G375+I375)/1000000000</f>
        <v>472.032836913</v>
      </c>
      <c r="O375" s="0" t="n">
        <f aca="false">(H375+J375)/1000000000</f>
        <v>86.624435424</v>
      </c>
      <c r="P375" s="0" t="n">
        <f aca="false">N375/$M375</f>
        <v>88.8660533289129</v>
      </c>
      <c r="Q375" s="0" t="n">
        <f aca="false">O375/$M375</f>
        <v>16.3081275199398</v>
      </c>
      <c r="R375" s="0" t="n">
        <f aca="false">P375+Q375</f>
        <v>105.174180848853</v>
      </c>
      <c r="S375" s="0" t="n">
        <f aca="false">M$352/M375</f>
        <v>10.2960485220081</v>
      </c>
      <c r="T375" s="0" t="n">
        <f aca="false">N$352/N375</f>
        <v>4.90881933506687</v>
      </c>
      <c r="U375" s="0" t="n">
        <f aca="false">O$352/O375</f>
        <v>8.07495835408586</v>
      </c>
      <c r="V375" s="0" t="n">
        <f aca="false">(N$352+O$352)/(N375+O375)</f>
        <v>5.39975540370355</v>
      </c>
    </row>
    <row r="376" customFormat="false" ht="12.8" hidden="false" customHeight="false" outlineLevel="0" collapsed="false">
      <c r="A376" s="0" t="s">
        <v>0</v>
      </c>
      <c r="B376" s="0" t="s">
        <v>1</v>
      </c>
      <c r="C376" s="0" t="s">
        <v>2</v>
      </c>
      <c r="D376" s="0" t="s">
        <v>76</v>
      </c>
      <c r="E376" s="0" t="s">
        <v>77</v>
      </c>
      <c r="F376" s="0" t="s">
        <v>4</v>
      </c>
      <c r="G376" s="0" t="s">
        <v>5</v>
      </c>
      <c r="H376" s="0" t="s">
        <v>70</v>
      </c>
      <c r="I376" s="0" t="s">
        <v>78</v>
      </c>
      <c r="J376" s="0" t="s">
        <v>79</v>
      </c>
      <c r="K376" s="0" t="s">
        <v>7</v>
      </c>
      <c r="L376" s="0" t="s">
        <v>8</v>
      </c>
      <c r="M376" s="0" t="s">
        <v>9</v>
      </c>
      <c r="N376" s="0" t="s">
        <v>80</v>
      </c>
      <c r="O376" s="0" t="s">
        <v>81</v>
      </c>
      <c r="P376" s="0" t="s">
        <v>82</v>
      </c>
      <c r="Q376" s="0" t="s">
        <v>83</v>
      </c>
      <c r="R376" s="0" t="s">
        <v>84</v>
      </c>
      <c r="S376" s="0" t="s">
        <v>16</v>
      </c>
      <c r="T376" s="0" t="s">
        <v>61</v>
      </c>
      <c r="U376" s="0" t="s">
        <v>96</v>
      </c>
    </row>
    <row r="377" customFormat="false" ht="12.8" hidden="false" customHeight="false" outlineLevel="0" collapsed="false">
      <c r="A377" s="0" t="s">
        <v>63</v>
      </c>
      <c r="B377" s="0" t="n">
        <v>4559</v>
      </c>
      <c r="C377" s="0" t="n">
        <v>3079789</v>
      </c>
      <c r="D377" s="0" t="n">
        <v>926940</v>
      </c>
      <c r="E377" s="0" t="n">
        <v>350969</v>
      </c>
      <c r="F377" s="0" t="n">
        <v>641624</v>
      </c>
      <c r="G377" s="0" t="n">
        <v>118080123901</v>
      </c>
      <c r="H377" s="0" t="n">
        <v>32826766967</v>
      </c>
      <c r="I377" s="0" t="n">
        <v>118042282104</v>
      </c>
      <c r="J377" s="0" t="n">
        <v>20783126831</v>
      </c>
      <c r="K377" s="0" t="n">
        <v>5027081</v>
      </c>
      <c r="L377" s="0" t="n">
        <v>1</v>
      </c>
      <c r="M377" s="0" t="n">
        <f aca="false">K377/1000000</f>
        <v>5.027081</v>
      </c>
      <c r="N377" s="0" t="n">
        <f aca="false">(G377+I377)/1000000000</f>
        <v>236.122406005</v>
      </c>
      <c r="O377" s="0" t="n">
        <f aca="false">(H377+J377)/1000000000</f>
        <v>53.609893798</v>
      </c>
      <c r="P377" s="0" t="n">
        <f aca="false">N377/$M377</f>
        <v>46.9700818437181</v>
      </c>
      <c r="Q377" s="0" t="n">
        <f aca="false">O377/$M377</f>
        <v>10.6642192154851</v>
      </c>
      <c r="R377" s="0" t="n">
        <f aca="false">P377+Q377</f>
        <v>57.6343010592032</v>
      </c>
      <c r="S377" s="0" t="n">
        <f aca="false">M$377/M377</f>
        <v>1</v>
      </c>
      <c r="T377" s="0" t="n">
        <f aca="false">AVERAGE(P377:P400)</f>
        <v>49.3687522284612</v>
      </c>
      <c r="U377" s="0" t="n">
        <f aca="false">AVERAGE(R377:R400)</f>
        <v>59.9955695331762</v>
      </c>
    </row>
    <row r="378" customFormat="false" ht="12.8" hidden="false" customHeight="false" outlineLevel="0" collapsed="false">
      <c r="B378" s="0" t="n">
        <v>2093</v>
      </c>
      <c r="C378" s="0" t="n">
        <v>269996</v>
      </c>
      <c r="D378" s="0" t="n">
        <v>196230</v>
      </c>
      <c r="E378" s="0" t="n">
        <v>24121</v>
      </c>
      <c r="F378" s="0" t="n">
        <v>51978</v>
      </c>
      <c r="G378" s="0" t="n">
        <v>130086013793</v>
      </c>
      <c r="H378" s="0" t="n">
        <v>32696472167</v>
      </c>
      <c r="I378" s="0" t="n">
        <v>117787033081</v>
      </c>
      <c r="J378" s="0" t="n">
        <v>20656585693</v>
      </c>
      <c r="K378" s="0" t="n">
        <v>5000301</v>
      </c>
      <c r="L378" s="0" t="n">
        <v>2</v>
      </c>
      <c r="M378" s="0" t="n">
        <f aca="false">K378/1000000</f>
        <v>5.000301</v>
      </c>
      <c r="N378" s="0" t="n">
        <f aca="false">(G378+I378)/1000000000</f>
        <v>247.873046874</v>
      </c>
      <c r="O378" s="0" t="n">
        <f aca="false">(H378+J378)/1000000000</f>
        <v>53.35305786</v>
      </c>
      <c r="P378" s="0" t="n">
        <f aca="false">N378/$M378</f>
        <v>49.5716251629652</v>
      </c>
      <c r="Q378" s="0" t="n">
        <f aca="false">O378/$M378</f>
        <v>10.6699692398518</v>
      </c>
      <c r="R378" s="0" t="n">
        <f aca="false">P378+Q378</f>
        <v>60.241594402817</v>
      </c>
      <c r="S378" s="0" t="n">
        <f aca="false">M$377/M378</f>
        <v>1.00535567758821</v>
      </c>
    </row>
    <row r="379" customFormat="false" ht="12.8" hidden="false" customHeight="false" outlineLevel="0" collapsed="false">
      <c r="B379" s="0" t="n">
        <v>1426</v>
      </c>
      <c r="C379" s="0" t="n">
        <v>757961</v>
      </c>
      <c r="D379" s="0" t="n">
        <v>313582</v>
      </c>
      <c r="E379" s="0" t="n">
        <v>81335</v>
      </c>
      <c r="F379" s="0" t="n">
        <v>183829</v>
      </c>
      <c r="G379" s="0" t="n">
        <v>130473052978</v>
      </c>
      <c r="H379" s="0" t="n">
        <v>32634857177</v>
      </c>
      <c r="I379" s="0" t="n">
        <v>118474838256</v>
      </c>
      <c r="J379" s="0" t="n">
        <v>20646224975</v>
      </c>
      <c r="K379" s="0" t="n">
        <v>4999929</v>
      </c>
      <c r="L379" s="0" t="n">
        <v>3</v>
      </c>
      <c r="M379" s="0" t="n">
        <f aca="false">K379/1000000</f>
        <v>4.999929</v>
      </c>
      <c r="N379" s="0" t="n">
        <f aca="false">(G379+I379)/1000000000</f>
        <v>248.947891234</v>
      </c>
      <c r="O379" s="0" t="n">
        <f aca="false">(H379+J379)/1000000000</f>
        <v>53.281082152</v>
      </c>
      <c r="P379" s="0" t="n">
        <f aca="false">N379/$M379</f>
        <v>49.7902852688508</v>
      </c>
      <c r="Q379" s="0" t="n">
        <f aca="false">O379/$M379</f>
        <v>10.6563677508221</v>
      </c>
      <c r="R379" s="0" t="n">
        <f aca="false">P379+Q379</f>
        <v>60.4466530196729</v>
      </c>
      <c r="S379" s="0" t="n">
        <f aca="false">M$377/M379</f>
        <v>1.00543047711278</v>
      </c>
    </row>
    <row r="380" customFormat="false" ht="12.8" hidden="false" customHeight="false" outlineLevel="0" collapsed="false">
      <c r="B380" s="0" t="n">
        <v>2774</v>
      </c>
      <c r="C380" s="0" t="n">
        <v>1407343</v>
      </c>
      <c r="D380" s="0" t="n">
        <v>452415</v>
      </c>
      <c r="E380" s="0" t="n">
        <v>194270</v>
      </c>
      <c r="F380" s="0" t="n">
        <v>327939</v>
      </c>
      <c r="G380" s="0" t="n">
        <v>127484741210</v>
      </c>
      <c r="H380" s="0" t="n">
        <v>32699356079</v>
      </c>
      <c r="I380" s="0" t="n">
        <v>115276596069</v>
      </c>
      <c r="J380" s="0" t="n">
        <v>20666381835</v>
      </c>
      <c r="K380" s="0" t="n">
        <v>5001038</v>
      </c>
      <c r="L380" s="0" t="n">
        <v>4</v>
      </c>
      <c r="M380" s="0" t="n">
        <f aca="false">K380/1000000</f>
        <v>5.001038</v>
      </c>
      <c r="N380" s="0" t="n">
        <f aca="false">(G380+I380)/1000000000</f>
        <v>242.761337279</v>
      </c>
      <c r="O380" s="0" t="n">
        <f aca="false">(H380+J380)/1000000000</f>
        <v>53.365737914</v>
      </c>
      <c r="P380" s="0" t="n">
        <f aca="false">N380/$M380</f>
        <v>48.5421900971358</v>
      </c>
      <c r="Q380" s="0" t="n">
        <f aca="false">O380/$M380</f>
        <v>10.6709322972551</v>
      </c>
      <c r="R380" s="0" t="n">
        <f aca="false">P380+Q380</f>
        <v>59.2131223943909</v>
      </c>
      <c r="S380" s="0" t="n">
        <f aca="false">M$377/M380</f>
        <v>1.00520751891907</v>
      </c>
    </row>
    <row r="381" customFormat="false" ht="12.8" hidden="false" customHeight="false" outlineLevel="0" collapsed="false">
      <c r="B381" s="0" t="n">
        <v>1342</v>
      </c>
      <c r="C381" s="0" t="n">
        <v>757570</v>
      </c>
      <c r="D381" s="0" t="n">
        <v>306835</v>
      </c>
      <c r="E381" s="0" t="n">
        <v>81292</v>
      </c>
      <c r="F381" s="0" t="n">
        <v>183723</v>
      </c>
      <c r="G381" s="0" t="n">
        <v>132296783447</v>
      </c>
      <c r="H381" s="0" t="n">
        <v>32675720214</v>
      </c>
      <c r="I381" s="0" t="n">
        <v>119579559326</v>
      </c>
      <c r="J381" s="0" t="n">
        <v>20669708251</v>
      </c>
      <c r="K381" s="0" t="n">
        <v>4999567</v>
      </c>
      <c r="L381" s="0" t="n">
        <v>5</v>
      </c>
      <c r="M381" s="0" t="n">
        <f aca="false">K381/1000000</f>
        <v>4.999567</v>
      </c>
      <c r="N381" s="0" t="n">
        <f aca="false">(G381+I381)/1000000000</f>
        <v>251.876342773</v>
      </c>
      <c r="O381" s="0" t="n">
        <f aca="false">(H381+J381)/1000000000</f>
        <v>53.345428465</v>
      </c>
      <c r="P381" s="0" t="n">
        <f aca="false">N381/$M381</f>
        <v>50.3796314306819</v>
      </c>
      <c r="Q381" s="0" t="n">
        <f aca="false">O381/$M381</f>
        <v>10.6700097158414</v>
      </c>
      <c r="R381" s="0" t="n">
        <f aca="false">P381+Q381</f>
        <v>61.0496411465233</v>
      </c>
      <c r="S381" s="0" t="n">
        <f aca="false">M$377/M381</f>
        <v>1.00550327658375</v>
      </c>
    </row>
    <row r="382" customFormat="false" ht="12.8" hidden="false" customHeight="false" outlineLevel="0" collapsed="false">
      <c r="B382" s="0" t="n">
        <v>3947</v>
      </c>
      <c r="C382" s="0" t="n">
        <v>1033405</v>
      </c>
      <c r="D382" s="0" t="n">
        <v>390426</v>
      </c>
      <c r="E382" s="0" t="n">
        <v>154047</v>
      </c>
      <c r="F382" s="0" t="n">
        <v>237062</v>
      </c>
      <c r="G382" s="0" t="n">
        <v>123590515136</v>
      </c>
      <c r="H382" s="0" t="n">
        <v>32649551391</v>
      </c>
      <c r="I382" s="0" t="n">
        <v>118454376220</v>
      </c>
      <c r="J382" s="0" t="n">
        <v>20508193969</v>
      </c>
      <c r="K382" s="0" t="n">
        <v>5000372</v>
      </c>
      <c r="L382" s="0" t="n">
        <v>6</v>
      </c>
      <c r="M382" s="0" t="n">
        <f aca="false">K382/1000000</f>
        <v>5.000372</v>
      </c>
      <c r="N382" s="0" t="n">
        <f aca="false">(G382+I382)/1000000000</f>
        <v>242.044891356</v>
      </c>
      <c r="O382" s="0" t="n">
        <f aca="false">(H382+J382)/1000000000</f>
        <v>53.15774536</v>
      </c>
      <c r="P382" s="0" t="n">
        <f aca="false">N382/$M382</f>
        <v>48.4053769111578</v>
      </c>
      <c r="Q382" s="0" t="n">
        <f aca="false">O382/$M382</f>
        <v>10.6307581435941</v>
      </c>
      <c r="R382" s="0" t="n">
        <f aca="false">P382+Q382</f>
        <v>59.0361350547519</v>
      </c>
      <c r="S382" s="0" t="n">
        <f aca="false">M$377/M382</f>
        <v>1.00534140259965</v>
      </c>
    </row>
    <row r="383" customFormat="false" ht="12.8" hidden="false" customHeight="false" outlineLevel="0" collapsed="false">
      <c r="B383" s="0" t="n">
        <v>2853</v>
      </c>
      <c r="C383" s="0" t="n">
        <v>758047</v>
      </c>
      <c r="D383" s="0" t="n">
        <v>315544</v>
      </c>
      <c r="E383" s="0" t="n">
        <v>81365</v>
      </c>
      <c r="F383" s="0" t="n">
        <v>183847</v>
      </c>
      <c r="G383" s="0" t="n">
        <v>132471481323</v>
      </c>
      <c r="H383" s="0" t="n">
        <v>32629470825</v>
      </c>
      <c r="I383" s="0" t="n">
        <v>121423416137</v>
      </c>
      <c r="J383" s="0" t="n">
        <v>20663848876</v>
      </c>
      <c r="K383" s="0" t="n">
        <v>5000393</v>
      </c>
      <c r="L383" s="0" t="n">
        <v>7</v>
      </c>
      <c r="M383" s="0" t="n">
        <f aca="false">K383/1000000</f>
        <v>5.000393</v>
      </c>
      <c r="N383" s="0" t="n">
        <f aca="false">(G383+I383)/1000000000</f>
        <v>253.89489746</v>
      </c>
      <c r="O383" s="0" t="n">
        <f aca="false">(H383+J383)/1000000000</f>
        <v>53.293319701</v>
      </c>
      <c r="P383" s="0" t="n">
        <f aca="false">N383/$M383</f>
        <v>50.7749885778978</v>
      </c>
      <c r="Q383" s="0" t="n">
        <f aca="false">O383/$M383</f>
        <v>10.6578262350579</v>
      </c>
      <c r="R383" s="0" t="n">
        <f aca="false">P383+Q383</f>
        <v>61.4328148129557</v>
      </c>
      <c r="S383" s="0" t="n">
        <f aca="false">M$377/M383</f>
        <v>1.00533718049761</v>
      </c>
    </row>
    <row r="384" customFormat="false" ht="12.8" hidden="false" customHeight="false" outlineLevel="0" collapsed="false">
      <c r="B384" s="0" t="n">
        <v>23708</v>
      </c>
      <c r="C384" s="0" t="n">
        <v>2460205</v>
      </c>
      <c r="D384" s="0" t="n">
        <v>752166</v>
      </c>
      <c r="E384" s="0" t="n">
        <v>356955</v>
      </c>
      <c r="F384" s="0" t="n">
        <v>596400</v>
      </c>
      <c r="G384" s="0" t="n">
        <v>127371353149</v>
      </c>
      <c r="H384" s="0" t="n">
        <v>32653717041</v>
      </c>
      <c r="I384" s="0" t="n">
        <v>122304458618</v>
      </c>
      <c r="J384" s="0" t="n">
        <v>20686233520</v>
      </c>
      <c r="K384" s="0" t="n">
        <v>5001277</v>
      </c>
      <c r="L384" s="0" t="n">
        <v>8</v>
      </c>
      <c r="M384" s="0" t="n">
        <f aca="false">K384/1000000</f>
        <v>5.001277</v>
      </c>
      <c r="N384" s="0" t="n">
        <f aca="false">(G384+I384)/1000000000</f>
        <v>249.675811767</v>
      </c>
      <c r="O384" s="0" t="n">
        <f aca="false">(H384+J384)/1000000000</f>
        <v>53.339950561</v>
      </c>
      <c r="P384" s="0" t="n">
        <f aca="false">N384/$M384</f>
        <v>49.922412169332</v>
      </c>
      <c r="Q384" s="0" t="n">
        <f aca="false">O384/$M384</f>
        <v>10.6652662032117</v>
      </c>
      <c r="R384" s="0" t="n">
        <f aca="false">P384+Q384</f>
        <v>60.5876783725437</v>
      </c>
      <c r="S384" s="0" t="n">
        <f aca="false">M$377/M384</f>
        <v>1.00515948226823</v>
      </c>
    </row>
    <row r="385" customFormat="false" ht="12.8" hidden="false" customHeight="false" outlineLevel="0" collapsed="false">
      <c r="B385" s="0" t="n">
        <v>3117</v>
      </c>
      <c r="C385" s="0" t="n">
        <v>1614380</v>
      </c>
      <c r="D385" s="0" t="n">
        <v>535288</v>
      </c>
      <c r="E385" s="0" t="n">
        <v>216717</v>
      </c>
      <c r="F385" s="0" t="n">
        <v>374841</v>
      </c>
      <c r="G385" s="0" t="n">
        <v>132306625366</v>
      </c>
      <c r="H385" s="0" t="n">
        <v>32670944213</v>
      </c>
      <c r="I385" s="0" t="n">
        <v>114175079345</v>
      </c>
      <c r="J385" s="0" t="n">
        <v>20654922485</v>
      </c>
      <c r="K385" s="0" t="n">
        <v>5000503</v>
      </c>
      <c r="L385" s="0" t="n">
        <v>9</v>
      </c>
      <c r="M385" s="0" t="n">
        <f aca="false">K385/1000000</f>
        <v>5.000503</v>
      </c>
      <c r="N385" s="0" t="n">
        <f aca="false">(G385+I385)/1000000000</f>
        <v>246.481704711</v>
      </c>
      <c r="O385" s="0" t="n">
        <f aca="false">(H385+J385)/1000000000</f>
        <v>53.325866698</v>
      </c>
      <c r="P385" s="0" t="n">
        <f aca="false">N385/$M385</f>
        <v>49.2913822291477</v>
      </c>
      <c r="Q385" s="0" t="n">
        <f aca="false">O385/$M385</f>
        <v>10.6641005310866</v>
      </c>
      <c r="R385" s="0" t="n">
        <f aca="false">P385+Q385</f>
        <v>59.9554827602343</v>
      </c>
      <c r="S385" s="0" t="n">
        <f aca="false">M$377/M385</f>
        <v>1.00531506530443</v>
      </c>
    </row>
    <row r="386" customFormat="false" ht="12.8" hidden="false" customHeight="false" outlineLevel="0" collapsed="false">
      <c r="B386" s="0" t="n">
        <v>1258</v>
      </c>
      <c r="C386" s="0" t="n">
        <v>163901</v>
      </c>
      <c r="D386" s="0" t="n">
        <v>145336</v>
      </c>
      <c r="E386" s="0" t="n">
        <v>21653</v>
      </c>
      <c r="F386" s="0" t="n">
        <v>39070</v>
      </c>
      <c r="G386" s="0" t="n">
        <v>129733215332</v>
      </c>
      <c r="H386" s="0" t="n">
        <v>32636184692</v>
      </c>
      <c r="I386" s="0" t="n">
        <v>122886886596</v>
      </c>
      <c r="J386" s="0" t="n">
        <v>20692779541</v>
      </c>
      <c r="K386" s="0" t="n">
        <v>5000082</v>
      </c>
      <c r="L386" s="0" t="n">
        <v>10</v>
      </c>
      <c r="M386" s="0" t="n">
        <f aca="false">K386/1000000</f>
        <v>5.000082</v>
      </c>
      <c r="N386" s="0" t="n">
        <f aca="false">(G386+I386)/1000000000</f>
        <v>252.620101928</v>
      </c>
      <c r="O386" s="0" t="n">
        <f aca="false">(H386+J386)/1000000000</f>
        <v>53.328964233</v>
      </c>
      <c r="P386" s="0" t="n">
        <f aca="false">N386/$M386</f>
        <v>50.5231918052544</v>
      </c>
      <c r="Q386" s="0" t="n">
        <f aca="false">O386/$M386</f>
        <v>10.6656179304659</v>
      </c>
      <c r="R386" s="0" t="n">
        <f aca="false">P386+Q386</f>
        <v>61.1888097357203</v>
      </c>
      <c r="S386" s="0" t="n">
        <f aca="false">M$377/M386</f>
        <v>1.00539971144473</v>
      </c>
    </row>
    <row r="387" customFormat="false" ht="12.8" hidden="false" customHeight="false" outlineLevel="0" collapsed="false">
      <c r="B387" s="0" t="n">
        <v>1798</v>
      </c>
      <c r="C387" s="0" t="n">
        <v>809438</v>
      </c>
      <c r="D387" s="0" t="n">
        <v>338220</v>
      </c>
      <c r="E387" s="0" t="n">
        <v>86911</v>
      </c>
      <c r="F387" s="0" t="n">
        <v>196667</v>
      </c>
      <c r="G387" s="0" t="n">
        <v>125505828857</v>
      </c>
      <c r="H387" s="0" t="n">
        <v>32634185791</v>
      </c>
      <c r="I387" s="0" t="n">
        <v>118498611450</v>
      </c>
      <c r="J387" s="0" t="n">
        <v>20719345092</v>
      </c>
      <c r="K387" s="0" t="n">
        <v>5000674</v>
      </c>
      <c r="L387" s="0" t="n">
        <v>11</v>
      </c>
      <c r="M387" s="0" t="n">
        <f aca="false">K387/1000000</f>
        <v>5.000674</v>
      </c>
      <c r="N387" s="0" t="n">
        <f aca="false">(G387+I387)/1000000000</f>
        <v>244.004440307</v>
      </c>
      <c r="O387" s="0" t="n">
        <f aca="false">(H387+J387)/1000000000</f>
        <v>53.353530883</v>
      </c>
      <c r="P387" s="0" t="n">
        <f aca="false">N387/$M387</f>
        <v>48.7943105883327</v>
      </c>
      <c r="Q387" s="0" t="n">
        <f aca="false">O387/$M387</f>
        <v>10.6692679592791</v>
      </c>
      <c r="R387" s="0" t="n">
        <f aca="false">P387+Q387</f>
        <v>59.4635785476118</v>
      </c>
      <c r="S387" s="0" t="n">
        <f aca="false">M$377/M387</f>
        <v>1.00528068816324</v>
      </c>
    </row>
    <row r="388" customFormat="false" ht="12.8" hidden="false" customHeight="false" outlineLevel="0" collapsed="false">
      <c r="B388" s="0" t="n">
        <v>976</v>
      </c>
      <c r="C388" s="0" t="n">
        <v>871161</v>
      </c>
      <c r="D388" s="0" t="n">
        <v>325284</v>
      </c>
      <c r="E388" s="0" t="n">
        <v>135353</v>
      </c>
      <c r="F388" s="0" t="n">
        <v>196469</v>
      </c>
      <c r="G388" s="0" t="n">
        <v>127193191528</v>
      </c>
      <c r="H388" s="0" t="n">
        <v>32551818847</v>
      </c>
      <c r="I388" s="0" t="n">
        <v>121710632324</v>
      </c>
      <c r="J388" s="0" t="n">
        <v>20698135375</v>
      </c>
      <c r="K388" s="0" t="n">
        <v>5000908</v>
      </c>
      <c r="L388" s="0" t="n">
        <v>12</v>
      </c>
      <c r="M388" s="0" t="n">
        <f aca="false">K388/1000000</f>
        <v>5.000908</v>
      </c>
      <c r="N388" s="0" t="n">
        <f aca="false">(G388+I388)/1000000000</f>
        <v>248.903823852</v>
      </c>
      <c r="O388" s="0" t="n">
        <f aca="false">(H388+J388)/1000000000</f>
        <v>53.249954222</v>
      </c>
      <c r="P388" s="0" t="n">
        <f aca="false">N388/$M388</f>
        <v>49.7717262249176</v>
      </c>
      <c r="Q388" s="0" t="n">
        <f aca="false">O388/$M388</f>
        <v>10.6480571572203</v>
      </c>
      <c r="R388" s="0" t="n">
        <f aca="false">P388+Q388</f>
        <v>60.4197833821378</v>
      </c>
      <c r="S388" s="0" t="n">
        <f aca="false">M$377/M388</f>
        <v>1.00523364956924</v>
      </c>
    </row>
    <row r="389" customFormat="false" ht="12.8" hidden="false" customHeight="false" outlineLevel="0" collapsed="false">
      <c r="B389" s="0" t="n">
        <v>3730</v>
      </c>
      <c r="C389" s="0" t="n">
        <v>784263</v>
      </c>
      <c r="D389" s="0" t="n">
        <v>371256</v>
      </c>
      <c r="E389" s="0" t="n">
        <v>84637</v>
      </c>
      <c r="F389" s="0" t="n">
        <v>190498</v>
      </c>
      <c r="G389" s="0" t="n">
        <v>113119293212</v>
      </c>
      <c r="H389" s="0" t="n">
        <v>31348648071</v>
      </c>
      <c r="I389" s="0" t="n">
        <v>121135162353</v>
      </c>
      <c r="J389" s="0" t="n">
        <v>20698318481</v>
      </c>
      <c r="K389" s="0" t="n">
        <v>5000299</v>
      </c>
      <c r="L389" s="0" t="n">
        <v>13</v>
      </c>
      <c r="M389" s="0" t="n">
        <f aca="false">K389/1000000</f>
        <v>5.000299</v>
      </c>
      <c r="N389" s="0" t="n">
        <f aca="false">(G389+I389)/1000000000</f>
        <v>234.254455565</v>
      </c>
      <c r="O389" s="0" t="n">
        <f aca="false">(H389+J389)/1000000000</f>
        <v>52.046966552</v>
      </c>
      <c r="P389" s="0" t="n">
        <f aca="false">N389/$M389</f>
        <v>46.8480895972421</v>
      </c>
      <c r="Q389" s="0" t="n">
        <f aca="false">O389/$M389</f>
        <v>10.4087708659022</v>
      </c>
      <c r="R389" s="0" t="n">
        <f aca="false">P389+Q389</f>
        <v>57.2568604631443</v>
      </c>
      <c r="S389" s="0" t="n">
        <f aca="false">M$377/M389</f>
        <v>1.00535607970643</v>
      </c>
    </row>
    <row r="390" customFormat="false" ht="12.8" hidden="false" customHeight="false" outlineLevel="0" collapsed="false">
      <c r="B390" s="0" t="n">
        <v>999</v>
      </c>
      <c r="C390" s="0" t="n">
        <v>142929</v>
      </c>
      <c r="D390" s="0" t="n">
        <v>150371</v>
      </c>
      <c r="E390" s="0" t="n">
        <v>19289</v>
      </c>
      <c r="F390" s="0" t="n">
        <v>33850</v>
      </c>
      <c r="G390" s="0" t="n">
        <v>132459243774</v>
      </c>
      <c r="H390" s="0" t="n">
        <v>32560501098</v>
      </c>
      <c r="I390" s="0" t="n">
        <v>117665664672</v>
      </c>
      <c r="J390" s="0" t="n">
        <v>20678268432</v>
      </c>
      <c r="K390" s="0" t="n">
        <v>5000111</v>
      </c>
      <c r="L390" s="0" t="n">
        <v>14</v>
      </c>
      <c r="M390" s="0" t="n">
        <f aca="false">K390/1000000</f>
        <v>5.000111</v>
      </c>
      <c r="N390" s="0" t="n">
        <f aca="false">(G390+I390)/1000000000</f>
        <v>250.124908446</v>
      </c>
      <c r="O390" s="0" t="n">
        <f aca="false">(H390+J390)/1000000000</f>
        <v>53.23876953</v>
      </c>
      <c r="P390" s="0" t="n">
        <f aca="false">N390/$M390</f>
        <v>50.0238711592603</v>
      </c>
      <c r="Q390" s="0" t="n">
        <f aca="false">O390/$M390</f>
        <v>10.6475175311108</v>
      </c>
      <c r="R390" s="0" t="n">
        <f aca="false">P390+Q390</f>
        <v>60.6713886903711</v>
      </c>
      <c r="S390" s="0" t="n">
        <f aca="false">M$377/M390</f>
        <v>1.00539388025586</v>
      </c>
    </row>
    <row r="391" customFormat="false" ht="12.8" hidden="false" customHeight="false" outlineLevel="0" collapsed="false">
      <c r="B391" s="0" t="n">
        <v>2909</v>
      </c>
      <c r="C391" s="0" t="n">
        <v>1622735</v>
      </c>
      <c r="D391" s="0" t="n">
        <v>517188</v>
      </c>
      <c r="E391" s="0" t="n">
        <v>203610</v>
      </c>
      <c r="F391" s="0" t="n">
        <v>366883</v>
      </c>
      <c r="G391" s="0" t="n">
        <v>128749877929</v>
      </c>
      <c r="H391" s="0" t="n">
        <v>32612060546</v>
      </c>
      <c r="I391" s="0" t="n">
        <v>122728912353</v>
      </c>
      <c r="J391" s="0" t="n">
        <v>20676086425</v>
      </c>
      <c r="K391" s="0" t="n">
        <v>5000705</v>
      </c>
      <c r="L391" s="0" t="n">
        <v>15</v>
      </c>
      <c r="M391" s="0" t="n">
        <f aca="false">K391/1000000</f>
        <v>5.000705</v>
      </c>
      <c r="N391" s="0" t="n">
        <f aca="false">(G391+I391)/1000000000</f>
        <v>251.478790282</v>
      </c>
      <c r="O391" s="0" t="n">
        <f aca="false">(H391+J391)/1000000000</f>
        <v>53.288146971</v>
      </c>
      <c r="P391" s="0" t="n">
        <f aca="false">N391/$M391</f>
        <v>50.288667354303</v>
      </c>
      <c r="Q391" s="0" t="n">
        <f aca="false">O391/$M391</f>
        <v>10.6561268803099</v>
      </c>
      <c r="R391" s="0" t="n">
        <f aca="false">P391+Q391</f>
        <v>60.9447942346129</v>
      </c>
      <c r="S391" s="0" t="n">
        <f aca="false">M$377/M391</f>
        <v>1.00527445630166</v>
      </c>
    </row>
    <row r="392" customFormat="false" ht="12.8" hidden="false" customHeight="false" outlineLevel="0" collapsed="false">
      <c r="B392" s="0" t="n">
        <v>1392</v>
      </c>
      <c r="C392" s="0" t="n">
        <v>146529</v>
      </c>
      <c r="D392" s="0" t="n">
        <v>144846</v>
      </c>
      <c r="E392" s="0" t="n">
        <v>19879</v>
      </c>
      <c r="F392" s="0" t="n">
        <v>34805</v>
      </c>
      <c r="G392" s="0" t="n">
        <v>125545883178</v>
      </c>
      <c r="H392" s="0" t="n">
        <v>32540130615</v>
      </c>
      <c r="I392" s="0" t="n">
        <v>113252822875</v>
      </c>
      <c r="J392" s="0" t="n">
        <v>20687957763</v>
      </c>
      <c r="K392" s="0" t="n">
        <v>5001208</v>
      </c>
      <c r="L392" s="0" t="n">
        <v>16</v>
      </c>
      <c r="M392" s="0" t="n">
        <f aca="false">K392/1000000</f>
        <v>5.001208</v>
      </c>
      <c r="N392" s="0" t="n">
        <f aca="false">(G392+I392)/1000000000</f>
        <v>238.798706053</v>
      </c>
      <c r="O392" s="0" t="n">
        <f aca="false">(H392+J392)/1000000000</f>
        <v>53.228088378</v>
      </c>
      <c r="P392" s="0" t="n">
        <f aca="false">N392/$M392</f>
        <v>47.748205244213</v>
      </c>
      <c r="Q392" s="0" t="n">
        <f aca="false">O392/$M392</f>
        <v>10.6430463156102</v>
      </c>
      <c r="R392" s="0" t="n">
        <f aca="false">P392+Q392</f>
        <v>58.3912515598231</v>
      </c>
      <c r="S392" s="0" t="n">
        <f aca="false">M$377/M392</f>
        <v>1.00517335011861</v>
      </c>
    </row>
    <row r="393" customFormat="false" ht="12.8" hidden="false" customHeight="false" outlineLevel="0" collapsed="false">
      <c r="B393" s="0" t="n">
        <v>1424</v>
      </c>
      <c r="C393" s="0" t="n">
        <v>779282</v>
      </c>
      <c r="D393" s="0" t="n">
        <v>319418</v>
      </c>
      <c r="E393" s="0" t="n">
        <v>83764</v>
      </c>
      <c r="F393" s="0" t="n">
        <v>189143</v>
      </c>
      <c r="G393" s="0" t="n">
        <v>131131454467</v>
      </c>
      <c r="H393" s="0" t="n">
        <v>32552307128</v>
      </c>
      <c r="I393" s="0" t="n">
        <v>122427230834</v>
      </c>
      <c r="J393" s="0" t="n">
        <v>20677078247</v>
      </c>
      <c r="K393" s="0" t="n">
        <v>5000146</v>
      </c>
      <c r="L393" s="0" t="n">
        <v>17</v>
      </c>
      <c r="M393" s="0" t="n">
        <f aca="false">K393/1000000</f>
        <v>5.000146</v>
      </c>
      <c r="N393" s="0" t="n">
        <f aca="false">(G393+I393)/1000000000</f>
        <v>253.558685301</v>
      </c>
      <c r="O393" s="0" t="n">
        <f aca="false">(H393+J393)/1000000000</f>
        <v>53.229385375</v>
      </c>
      <c r="P393" s="0" t="n">
        <f aca="false">N393/$M393</f>
        <v>50.7102563207154</v>
      </c>
      <c r="Q393" s="0" t="n">
        <f aca="false">O393/$M393</f>
        <v>10.6455662244662</v>
      </c>
      <c r="R393" s="0" t="n">
        <f aca="false">P393+Q393</f>
        <v>61.3558225451817</v>
      </c>
      <c r="S393" s="0" t="n">
        <f aca="false">M$377/M393</f>
        <v>1.00538684270419</v>
      </c>
    </row>
    <row r="394" customFormat="false" ht="12.8" hidden="false" customHeight="false" outlineLevel="0" collapsed="false">
      <c r="B394" s="0" t="n">
        <v>2028</v>
      </c>
      <c r="C394" s="0" t="n">
        <v>880406</v>
      </c>
      <c r="D394" s="0" t="n">
        <v>328832</v>
      </c>
      <c r="E394" s="0" t="n">
        <v>136875</v>
      </c>
      <c r="F394" s="0" t="n">
        <v>198765</v>
      </c>
      <c r="G394" s="0" t="n">
        <v>128306640625</v>
      </c>
      <c r="H394" s="0" t="n">
        <v>32444213867</v>
      </c>
      <c r="I394" s="0" t="n">
        <v>120398666381</v>
      </c>
      <c r="J394" s="0" t="n">
        <v>20688919067</v>
      </c>
      <c r="K394" s="0" t="n">
        <v>5000402</v>
      </c>
      <c r="L394" s="0" t="n">
        <v>18</v>
      </c>
      <c r="M394" s="0" t="n">
        <f aca="false">K394/1000000</f>
        <v>5.000402</v>
      </c>
      <c r="N394" s="0" t="n">
        <f aca="false">(G394+I394)/1000000000</f>
        <v>248.705307006</v>
      </c>
      <c r="O394" s="0" t="n">
        <f aca="false">(H394+J394)/1000000000</f>
        <v>53.133132934</v>
      </c>
      <c r="P394" s="0" t="n">
        <f aca="false">N394/$M394</f>
        <v>49.7370625413717</v>
      </c>
      <c r="Q394" s="0" t="n">
        <f aca="false">O394/$M394</f>
        <v>10.6257722747091</v>
      </c>
      <c r="R394" s="0" t="n">
        <f aca="false">P394+Q394</f>
        <v>60.3628348160808</v>
      </c>
      <c r="S394" s="0" t="n">
        <f aca="false">M$377/M394</f>
        <v>1.00533537103617</v>
      </c>
    </row>
    <row r="395" customFormat="false" ht="12.8" hidden="false" customHeight="false" outlineLevel="0" collapsed="false">
      <c r="B395" s="0" t="n">
        <v>1004</v>
      </c>
      <c r="C395" s="0" t="n">
        <v>778863</v>
      </c>
      <c r="D395" s="0" t="n">
        <v>315563</v>
      </c>
      <c r="E395" s="0" t="n">
        <v>83715</v>
      </c>
      <c r="F395" s="0" t="n">
        <v>189038</v>
      </c>
      <c r="G395" s="0" t="n">
        <v>130032897949</v>
      </c>
      <c r="H395" s="0" t="n">
        <v>32528549194</v>
      </c>
      <c r="I395" s="0" t="n">
        <v>123699981689</v>
      </c>
      <c r="J395" s="0" t="n">
        <v>20687896728</v>
      </c>
      <c r="K395" s="0" t="n">
        <v>5000459</v>
      </c>
      <c r="L395" s="0" t="n">
        <v>19</v>
      </c>
      <c r="M395" s="0" t="n">
        <f aca="false">K395/1000000</f>
        <v>5.000459</v>
      </c>
      <c r="N395" s="0" t="n">
        <f aca="false">(G395+I395)/1000000000</f>
        <v>253.732879638</v>
      </c>
      <c r="O395" s="0" t="n">
        <f aca="false">(H395+J395)/1000000000</f>
        <v>53.216445922</v>
      </c>
      <c r="P395" s="0" t="n">
        <f aca="false">N395/$M395</f>
        <v>50.7419178195442</v>
      </c>
      <c r="Q395" s="0" t="n">
        <f aca="false">O395/$M395</f>
        <v>10.6423122201382</v>
      </c>
      <c r="R395" s="0" t="n">
        <f aca="false">P395+Q395</f>
        <v>61.3842300396824</v>
      </c>
      <c r="S395" s="0" t="n">
        <f aca="false">M$377/M395</f>
        <v>1.00532391126495</v>
      </c>
    </row>
    <row r="396" customFormat="false" ht="12.8" hidden="false" customHeight="false" outlineLevel="0" collapsed="false">
      <c r="B396" s="0" t="n">
        <v>17038</v>
      </c>
      <c r="C396" s="0" t="n">
        <v>2544484</v>
      </c>
      <c r="D396" s="0" t="n">
        <v>764169</v>
      </c>
      <c r="E396" s="0" t="n">
        <v>370434</v>
      </c>
      <c r="F396" s="0" t="n">
        <v>607889</v>
      </c>
      <c r="G396" s="0" t="n">
        <v>125857238769</v>
      </c>
      <c r="H396" s="0" t="n">
        <v>32542007446</v>
      </c>
      <c r="I396" s="0" t="n">
        <v>119902038574</v>
      </c>
      <c r="J396" s="0" t="n">
        <v>20702453613</v>
      </c>
      <c r="K396" s="0" t="n">
        <v>5000714</v>
      </c>
      <c r="L396" s="0" t="n">
        <v>20</v>
      </c>
      <c r="M396" s="0" t="n">
        <f aca="false">K396/1000000</f>
        <v>5.000714</v>
      </c>
      <c r="N396" s="0" t="n">
        <f aca="false">(G396+I396)/1000000000</f>
        <v>245.759277343</v>
      </c>
      <c r="O396" s="0" t="n">
        <f aca="false">(H396+J396)/1000000000</f>
        <v>53.244461059</v>
      </c>
      <c r="P396" s="0" t="n">
        <f aca="false">N396/$M396</f>
        <v>49.1448375857927</v>
      </c>
      <c r="Q396" s="0" t="n">
        <f aca="false">O396/$M396</f>
        <v>10.6473717671117</v>
      </c>
      <c r="R396" s="0" t="n">
        <f aca="false">P396+Q396</f>
        <v>59.7922093529044</v>
      </c>
      <c r="S396" s="0" t="n">
        <f aca="false">M$377/M396</f>
        <v>1.005272647066</v>
      </c>
    </row>
    <row r="397" customFormat="false" ht="12.8" hidden="false" customHeight="false" outlineLevel="0" collapsed="false">
      <c r="B397" s="0" t="n">
        <v>2791</v>
      </c>
      <c r="C397" s="0" t="n">
        <v>1634993</v>
      </c>
      <c r="D397" s="0" t="n">
        <v>542087</v>
      </c>
      <c r="E397" s="0" t="n">
        <v>219172</v>
      </c>
      <c r="F397" s="0" t="n">
        <v>379458</v>
      </c>
      <c r="G397" s="0" t="n">
        <v>130269027709</v>
      </c>
      <c r="H397" s="0" t="n">
        <v>32526580810</v>
      </c>
      <c r="I397" s="0" t="n">
        <v>115222869873</v>
      </c>
      <c r="J397" s="0" t="n">
        <v>20258514404</v>
      </c>
      <c r="K397" s="0" t="n">
        <v>5000126</v>
      </c>
      <c r="L397" s="0" t="n">
        <v>21</v>
      </c>
      <c r="M397" s="0" t="n">
        <f aca="false">K397/1000000</f>
        <v>5.000126</v>
      </c>
      <c r="N397" s="0" t="n">
        <f aca="false">(G397+I397)/1000000000</f>
        <v>245.491897582</v>
      </c>
      <c r="O397" s="0" t="n">
        <f aca="false">(H397+J397)/1000000000</f>
        <v>52.785095214</v>
      </c>
      <c r="P397" s="0" t="n">
        <f aca="false">N397/$M397</f>
        <v>49.0971422684148</v>
      </c>
      <c r="Q397" s="0" t="n">
        <f aca="false">O397/$M397</f>
        <v>10.5567530126241</v>
      </c>
      <c r="R397" s="0" t="n">
        <f aca="false">P397+Q397</f>
        <v>59.6538952810389</v>
      </c>
      <c r="S397" s="0" t="n">
        <f aca="false">M$377/M397</f>
        <v>1.00539086415022</v>
      </c>
    </row>
    <row r="398" customFormat="false" ht="12.8" hidden="false" customHeight="false" outlineLevel="0" collapsed="false">
      <c r="B398" s="0" t="n">
        <v>891</v>
      </c>
      <c r="C398" s="0" t="n">
        <v>142262</v>
      </c>
      <c r="D398" s="0" t="n">
        <v>142064</v>
      </c>
      <c r="E398" s="0" t="n">
        <v>19180</v>
      </c>
      <c r="F398" s="0" t="n">
        <v>33690</v>
      </c>
      <c r="G398" s="0" t="n">
        <v>131468078613</v>
      </c>
      <c r="H398" s="0" t="n">
        <v>32498153686</v>
      </c>
      <c r="I398" s="0" t="n">
        <v>122921173095</v>
      </c>
      <c r="J398" s="0" t="n">
        <v>20705947875</v>
      </c>
      <c r="K398" s="0" t="n">
        <v>4999825</v>
      </c>
      <c r="L398" s="0" t="n">
        <v>22</v>
      </c>
      <c r="M398" s="0" t="n">
        <f aca="false">K398/1000000</f>
        <v>4.999825</v>
      </c>
      <c r="N398" s="0" t="n">
        <f aca="false">(G398+I398)/1000000000</f>
        <v>254.389251708</v>
      </c>
      <c r="O398" s="0" t="n">
        <f aca="false">(H398+J398)/1000000000</f>
        <v>53.204101561</v>
      </c>
      <c r="P398" s="0" t="n">
        <f aca="false">N398/$M398</f>
        <v>50.8796311286895</v>
      </c>
      <c r="Q398" s="0" t="n">
        <f aca="false">O398/$M398</f>
        <v>10.6411927539464</v>
      </c>
      <c r="R398" s="0" t="n">
        <f aca="false">P398+Q398</f>
        <v>61.5208238826359</v>
      </c>
      <c r="S398" s="0" t="n">
        <f aca="false">M$377/M398</f>
        <v>1.00545139079868</v>
      </c>
    </row>
    <row r="399" customFormat="false" ht="12.8" hidden="false" customHeight="false" outlineLevel="0" collapsed="false">
      <c r="B399" s="0" t="n">
        <v>2983</v>
      </c>
      <c r="C399" s="0" t="n">
        <v>778999</v>
      </c>
      <c r="D399" s="0" t="n">
        <v>333359</v>
      </c>
      <c r="E399" s="0" t="n">
        <v>83704</v>
      </c>
      <c r="F399" s="0" t="n">
        <v>189077</v>
      </c>
      <c r="G399" s="0" t="n">
        <v>120760101318</v>
      </c>
      <c r="H399" s="0" t="n">
        <v>32583419799</v>
      </c>
      <c r="I399" s="0" t="n">
        <v>111318023681</v>
      </c>
      <c r="J399" s="0" t="n">
        <v>19194793701</v>
      </c>
      <c r="K399" s="0" t="n">
        <v>5000883</v>
      </c>
      <c r="L399" s="0" t="n">
        <v>23</v>
      </c>
      <c r="M399" s="0" t="n">
        <f aca="false">K399/1000000</f>
        <v>5.000883</v>
      </c>
      <c r="N399" s="0" t="n">
        <f aca="false">(G399+I399)/1000000000</f>
        <v>232.078124999</v>
      </c>
      <c r="O399" s="0" t="n">
        <f aca="false">(H399+J399)/1000000000</f>
        <v>51.7782135</v>
      </c>
      <c r="P399" s="0" t="n">
        <f aca="false">N399/$M399</f>
        <v>46.4074294477595</v>
      </c>
      <c r="Q399" s="0" t="n">
        <f aca="false">O399/$M399</f>
        <v>10.3538142164094</v>
      </c>
      <c r="R399" s="0" t="n">
        <f aca="false">P399+Q399</f>
        <v>56.7612436641689</v>
      </c>
      <c r="S399" s="0" t="n">
        <f aca="false">M$377/M399</f>
        <v>1.00523867485002</v>
      </c>
    </row>
    <row r="400" customFormat="false" ht="12.8" hidden="false" customHeight="false" outlineLevel="0" collapsed="false">
      <c r="B400" s="0" t="n">
        <v>2366</v>
      </c>
      <c r="C400" s="0" t="n">
        <v>891840</v>
      </c>
      <c r="D400" s="0" t="n">
        <v>316910</v>
      </c>
      <c r="E400" s="0" t="n">
        <v>138776</v>
      </c>
      <c r="F400" s="0" t="n">
        <v>201723</v>
      </c>
      <c r="G400" s="0" t="n">
        <v>132427505493</v>
      </c>
      <c r="H400" s="0" t="n">
        <v>32517044067</v>
      </c>
      <c r="I400" s="0" t="n">
        <v>120051986694</v>
      </c>
      <c r="J400" s="0" t="n">
        <v>20708557128</v>
      </c>
      <c r="K400" s="0" t="n">
        <v>5001006</v>
      </c>
      <c r="L400" s="0" t="n">
        <v>24</v>
      </c>
      <c r="M400" s="0" t="n">
        <f aca="false">K400/1000000</f>
        <v>5.001006</v>
      </c>
      <c r="N400" s="0" t="n">
        <f aca="false">(G400+I400)/1000000000</f>
        <v>252.479492187</v>
      </c>
      <c r="O400" s="0" t="n">
        <f aca="false">(H400+J400)/1000000000</f>
        <v>53.225601195</v>
      </c>
      <c r="P400" s="0" t="n">
        <f aca="false">N400/$M400</f>
        <v>50.4857407063699</v>
      </c>
      <c r="Q400" s="0" t="n">
        <f aca="false">O400/$M400</f>
        <v>10.642978871651</v>
      </c>
      <c r="R400" s="0" t="n">
        <f aca="false">P400+Q400</f>
        <v>61.1287195780209</v>
      </c>
      <c r="S400" s="0" t="n">
        <f aca="false">M$377/M400</f>
        <v>1.00521395095307</v>
      </c>
    </row>
    <row r="401" customFormat="false" ht="12.8" hidden="false" customHeight="false" outlineLevel="0" collapsed="false">
      <c r="A401" s="0" t="s">
        <v>0</v>
      </c>
      <c r="B401" s="0" t="s">
        <v>1</v>
      </c>
      <c r="C401" s="0" t="s">
        <v>2</v>
      </c>
      <c r="D401" s="0" t="s">
        <v>76</v>
      </c>
      <c r="E401" s="0" t="s">
        <v>77</v>
      </c>
      <c r="F401" s="0" t="s">
        <v>4</v>
      </c>
      <c r="G401" s="0" t="s">
        <v>5</v>
      </c>
      <c r="H401" s="0" t="s">
        <v>70</v>
      </c>
      <c r="I401" s="0" t="s">
        <v>78</v>
      </c>
      <c r="J401" s="0" t="s">
        <v>79</v>
      </c>
      <c r="K401" s="0" t="s">
        <v>7</v>
      </c>
      <c r="L401" s="0" t="s">
        <v>8</v>
      </c>
      <c r="M401" s="0" t="s">
        <v>9</v>
      </c>
      <c r="N401" s="0" t="s">
        <v>80</v>
      </c>
      <c r="O401" s="0" t="s">
        <v>81</v>
      </c>
      <c r="P401" s="0" t="s">
        <v>82</v>
      </c>
      <c r="Q401" s="0" t="s">
        <v>83</v>
      </c>
      <c r="R401" s="0" t="s">
        <v>84</v>
      </c>
      <c r="S401" s="0" t="s">
        <v>16</v>
      </c>
    </row>
    <row r="402" customFormat="false" ht="12.8" hidden="false" customHeight="false" outlineLevel="0" collapsed="false">
      <c r="A402" s="0" t="s">
        <v>63</v>
      </c>
      <c r="B402" s="0" t="n">
        <v>743</v>
      </c>
      <c r="C402" s="0" t="n">
        <v>160166</v>
      </c>
      <c r="D402" s="0" t="n">
        <v>132307</v>
      </c>
      <c r="E402" s="0" t="n">
        <v>21664</v>
      </c>
      <c r="F402" s="0" t="n">
        <v>37727</v>
      </c>
      <c r="G402" s="0" t="n">
        <v>198305740356</v>
      </c>
      <c r="H402" s="0" t="n">
        <v>28096633911</v>
      </c>
      <c r="I402" s="0" t="n">
        <v>194470947265</v>
      </c>
      <c r="J402" s="0" t="n">
        <v>20655075073</v>
      </c>
      <c r="K402" s="0" t="n">
        <v>4999552</v>
      </c>
      <c r="L402" s="0" t="n">
        <v>1</v>
      </c>
      <c r="M402" s="0" t="n">
        <f aca="false">K402/1000000</f>
        <v>4.999552</v>
      </c>
      <c r="N402" s="0" t="n">
        <f aca="false">(G402+I402)/1000000000</f>
        <v>392.776687621</v>
      </c>
      <c r="O402" s="0" t="n">
        <f aca="false">(H402+J402)/1000000000</f>
        <v>48.751708984</v>
      </c>
      <c r="P402" s="0" t="n">
        <f aca="false">N402/$M402</f>
        <v>78.5623767131535</v>
      </c>
      <c r="Q402" s="0" t="n">
        <f aca="false">O402/$M402</f>
        <v>9.75121550570931</v>
      </c>
      <c r="R402" s="0" t="n">
        <f aca="false">P402+Q402</f>
        <v>88.3135922188628</v>
      </c>
      <c r="S402" s="0" t="n">
        <f aca="false">M$377/M402</f>
        <v>1.00550629336389</v>
      </c>
    </row>
    <row r="403" customFormat="false" ht="12.8" hidden="false" customHeight="false" outlineLevel="0" collapsed="false">
      <c r="A403" s="0" t="s">
        <v>64</v>
      </c>
      <c r="B403" s="0" t="n">
        <v>563</v>
      </c>
      <c r="C403" s="0" t="n">
        <v>730186</v>
      </c>
      <c r="D403" s="0" t="n">
        <v>266889</v>
      </c>
      <c r="E403" s="0" t="n">
        <v>75251</v>
      </c>
      <c r="F403" s="0" t="n">
        <v>178245</v>
      </c>
      <c r="G403" s="0" t="n">
        <v>198556518554</v>
      </c>
      <c r="H403" s="0" t="n">
        <v>28028182983</v>
      </c>
      <c r="I403" s="0" t="n">
        <v>194484527587</v>
      </c>
      <c r="J403" s="0" t="n">
        <v>20644088745</v>
      </c>
      <c r="K403" s="0" t="n">
        <v>4999551</v>
      </c>
      <c r="L403" s="0" t="n">
        <v>2</v>
      </c>
      <c r="M403" s="0" t="n">
        <f aca="false">K403/1000000</f>
        <v>4.999551</v>
      </c>
      <c r="N403" s="0" t="n">
        <f aca="false">(G403+I403)/1000000000</f>
        <v>393.041046141</v>
      </c>
      <c r="O403" s="0" t="n">
        <f aca="false">(H403+J403)/1000000000</f>
        <v>48.672271728</v>
      </c>
      <c r="P403" s="0" t="n">
        <f aca="false">N403/$M403</f>
        <v>78.6152688793454</v>
      </c>
      <c r="Q403" s="0" t="n">
        <f aca="false">O403/$M403</f>
        <v>9.73532857810631</v>
      </c>
      <c r="R403" s="0" t="n">
        <f aca="false">P403+Q403</f>
        <v>88.3505974574517</v>
      </c>
      <c r="S403" s="0" t="n">
        <f aca="false">M$377/M403</f>
        <v>1.0055064944832</v>
      </c>
    </row>
    <row r="404" customFormat="false" ht="12.8" hidden="false" customHeight="false" outlineLevel="0" collapsed="false">
      <c r="A404" s="0" t="s">
        <v>97</v>
      </c>
      <c r="B404" s="0" t="n">
        <v>1375</v>
      </c>
      <c r="C404" s="0" t="n">
        <v>904575</v>
      </c>
      <c r="D404" s="0" t="n">
        <v>322052</v>
      </c>
      <c r="E404" s="0" t="n">
        <v>139807</v>
      </c>
      <c r="F404" s="0" t="n">
        <v>204127</v>
      </c>
      <c r="G404" s="0" t="n">
        <v>198515472412</v>
      </c>
      <c r="H404" s="0" t="n">
        <v>28100509643</v>
      </c>
      <c r="I404" s="0" t="n">
        <v>194574737548</v>
      </c>
      <c r="J404" s="0" t="n">
        <v>20708099365</v>
      </c>
      <c r="K404" s="0" t="n">
        <v>4999582</v>
      </c>
      <c r="L404" s="0" t="n">
        <v>3</v>
      </c>
      <c r="M404" s="0" t="n">
        <f aca="false">K404/1000000</f>
        <v>4.999582</v>
      </c>
      <c r="N404" s="0" t="n">
        <f aca="false">(G404+I404)/1000000000</f>
        <v>393.09020996</v>
      </c>
      <c r="O404" s="0" t="n">
        <f aca="false">(H404+J404)/1000000000</f>
        <v>48.808609008</v>
      </c>
      <c r="P404" s="0" t="n">
        <f aca="false">N404/$M404</f>
        <v>78.6246150098148</v>
      </c>
      <c r="Q404" s="0" t="n">
        <f aca="false">O404/$M404</f>
        <v>9.7625379497726</v>
      </c>
      <c r="R404" s="0" t="n">
        <f aca="false">P404+Q404</f>
        <v>88.3871529595874</v>
      </c>
      <c r="S404" s="0" t="n">
        <f aca="false">M$377/M404</f>
        <v>1.00550025982172</v>
      </c>
    </row>
    <row r="405" customFormat="false" ht="12.8" hidden="false" customHeight="false" outlineLevel="0" collapsed="false">
      <c r="B405" s="0" t="n">
        <v>324</v>
      </c>
      <c r="C405" s="0" t="n">
        <v>726685</v>
      </c>
      <c r="D405" s="0" t="n">
        <v>276918</v>
      </c>
      <c r="E405" s="0" t="n">
        <v>74612</v>
      </c>
      <c r="F405" s="0" t="n">
        <v>177398</v>
      </c>
      <c r="G405" s="0" t="n">
        <v>198469406127</v>
      </c>
      <c r="H405" s="0" t="n">
        <v>28082763671</v>
      </c>
      <c r="I405" s="0" t="n">
        <v>194406967163</v>
      </c>
      <c r="J405" s="0" t="n">
        <v>20676147460</v>
      </c>
      <c r="K405" s="0" t="n">
        <v>4999537</v>
      </c>
      <c r="L405" s="0" t="n">
        <v>4</v>
      </c>
      <c r="M405" s="0" t="n">
        <f aca="false">K405/1000000</f>
        <v>4.999537</v>
      </c>
      <c r="N405" s="0" t="n">
        <f aca="false">(G405+I405)/1000000000</f>
        <v>392.87637329</v>
      </c>
      <c r="O405" s="0" t="n">
        <f aca="false">(H405+J405)/1000000000</f>
        <v>48.758911131</v>
      </c>
      <c r="P405" s="0" t="n">
        <f aca="false">N405/$M405</f>
        <v>78.5825514022599</v>
      </c>
      <c r="Q405" s="0" t="n">
        <f aca="false">O405/$M405</f>
        <v>9.75268532486108</v>
      </c>
      <c r="R405" s="0" t="n">
        <f aca="false">P405+Q405</f>
        <v>88.3352367271209</v>
      </c>
      <c r="S405" s="0" t="n">
        <f aca="false">M$377/M405</f>
        <v>1.00550931016212</v>
      </c>
    </row>
    <row r="406" customFormat="false" ht="12.8" hidden="false" customHeight="false" outlineLevel="0" collapsed="false">
      <c r="B406" s="0" t="n">
        <v>890</v>
      </c>
      <c r="C406" s="0" t="n">
        <v>240729</v>
      </c>
      <c r="D406" s="0" t="n">
        <v>145443</v>
      </c>
      <c r="E406" s="0" t="n">
        <v>31355</v>
      </c>
      <c r="F406" s="0" t="n">
        <v>58551</v>
      </c>
      <c r="G406" s="0" t="n">
        <v>198566268920</v>
      </c>
      <c r="H406" s="0" t="n">
        <v>28097610473</v>
      </c>
      <c r="I406" s="0" t="n">
        <v>194130599975</v>
      </c>
      <c r="J406" s="0" t="n">
        <v>20672210693</v>
      </c>
      <c r="K406" s="0" t="n">
        <v>4999570</v>
      </c>
      <c r="L406" s="0" t="n">
        <v>5</v>
      </c>
      <c r="M406" s="0" t="n">
        <f aca="false">K406/1000000</f>
        <v>4.99957</v>
      </c>
      <c r="N406" s="0" t="n">
        <f aca="false">(G406+I406)/1000000000</f>
        <v>392.696868895</v>
      </c>
      <c r="O406" s="0" t="n">
        <f aca="false">(H406+J406)/1000000000</f>
        <v>48.769821166</v>
      </c>
      <c r="P406" s="0" t="n">
        <f aca="false">N406/$M406</f>
        <v>78.5461287460722</v>
      </c>
      <c r="Q406" s="0" t="n">
        <f aca="false">O406/$M406</f>
        <v>9.75480314627058</v>
      </c>
      <c r="R406" s="0" t="n">
        <f aca="false">P406+Q406</f>
        <v>88.3009318923427</v>
      </c>
      <c r="S406" s="0" t="n">
        <f aca="false">M$377/M406</f>
        <v>1.0055026732299</v>
      </c>
    </row>
    <row r="407" customFormat="false" ht="12.8" hidden="false" customHeight="false" outlineLevel="0" collapsed="false">
      <c r="B407" s="0" t="n">
        <v>549</v>
      </c>
      <c r="C407" s="0" t="n">
        <v>1486809</v>
      </c>
      <c r="D407" s="0" t="n">
        <v>460525</v>
      </c>
      <c r="E407" s="0" t="n">
        <v>195521</v>
      </c>
      <c r="F407" s="0" t="n">
        <v>347676</v>
      </c>
      <c r="G407" s="0" t="n">
        <v>198552246093</v>
      </c>
      <c r="H407" s="0" t="n">
        <v>28069824218</v>
      </c>
      <c r="I407" s="0" t="n">
        <v>194220870971</v>
      </c>
      <c r="J407" s="0" t="n">
        <v>20718765258</v>
      </c>
      <c r="K407" s="0" t="n">
        <v>4999503</v>
      </c>
      <c r="L407" s="0" t="n">
        <v>6</v>
      </c>
      <c r="M407" s="0" t="n">
        <f aca="false">K407/1000000</f>
        <v>4.999503</v>
      </c>
      <c r="N407" s="0" t="n">
        <f aca="false">(G407+I407)/1000000000</f>
        <v>392.773117064</v>
      </c>
      <c r="O407" s="0" t="n">
        <f aca="false">(H407+J407)/1000000000</f>
        <v>48.788589476</v>
      </c>
      <c r="P407" s="0" t="n">
        <f aca="false">N407/$M407</f>
        <v>78.5624325185924</v>
      </c>
      <c r="Q407" s="0" t="n">
        <f aca="false">O407/$M407</f>
        <v>9.75868790877813</v>
      </c>
      <c r="R407" s="0" t="n">
        <f aca="false">P407+Q407</f>
        <v>88.3211204273705</v>
      </c>
      <c r="S407" s="0" t="n">
        <f aca="false">M$377/M407</f>
        <v>1.00551614830514</v>
      </c>
    </row>
    <row r="408" customFormat="false" ht="12.8" hidden="false" customHeight="false" outlineLevel="0" collapsed="false">
      <c r="B408" s="0" t="n">
        <v>18196</v>
      </c>
      <c r="C408" s="0" t="n">
        <v>2574281</v>
      </c>
      <c r="D408" s="0" t="n">
        <v>747451</v>
      </c>
      <c r="E408" s="0" t="n">
        <v>364386</v>
      </c>
      <c r="F408" s="0" t="n">
        <v>633774</v>
      </c>
      <c r="G408" s="0" t="n">
        <v>198675552368</v>
      </c>
      <c r="H408" s="0" t="n">
        <v>28047744750</v>
      </c>
      <c r="I408" s="0" t="n">
        <v>194205947875</v>
      </c>
      <c r="J408" s="0" t="n">
        <v>20718597412</v>
      </c>
      <c r="K408" s="0" t="n">
        <v>4999566</v>
      </c>
      <c r="L408" s="0" t="n">
        <v>7</v>
      </c>
      <c r="M408" s="0" t="n">
        <f aca="false">K408/1000000</f>
        <v>4.999566</v>
      </c>
      <c r="N408" s="0" t="n">
        <f aca="false">(G408+I408)/1000000000</f>
        <v>392.881500243</v>
      </c>
      <c r="O408" s="0" t="n">
        <f aca="false">(H408+J408)/1000000000</f>
        <v>48.766342162</v>
      </c>
      <c r="P408" s="0" t="n">
        <f aca="false">N408/$M408</f>
        <v>78.5831210635083</v>
      </c>
      <c r="Q408" s="0" t="n">
        <f aca="false">O408/$M408</f>
        <v>9.75411508958978</v>
      </c>
      <c r="R408" s="0" t="n">
        <f aca="false">P408+Q408</f>
        <v>88.3372361530981</v>
      </c>
      <c r="S408" s="0" t="n">
        <f aca="false">M$377/M408</f>
        <v>1.00550347770186</v>
      </c>
    </row>
    <row r="409" customFormat="false" ht="12.8" hidden="false" customHeight="false" outlineLevel="0" collapsed="false">
      <c r="B409" s="0" t="n">
        <v>594</v>
      </c>
      <c r="C409" s="0" t="n">
        <v>785098</v>
      </c>
      <c r="D409" s="0" t="n">
        <v>295989</v>
      </c>
      <c r="E409" s="0" t="n">
        <v>81770</v>
      </c>
      <c r="F409" s="0" t="n">
        <v>192477</v>
      </c>
      <c r="G409" s="0" t="n">
        <v>198642547607</v>
      </c>
      <c r="H409" s="0" t="n">
        <v>28074066162</v>
      </c>
      <c r="I409" s="0" t="n">
        <v>194163436889</v>
      </c>
      <c r="J409" s="0" t="n">
        <v>20697830200</v>
      </c>
      <c r="K409" s="0" t="n">
        <v>4999474</v>
      </c>
      <c r="L409" s="0" t="n">
        <v>8</v>
      </c>
      <c r="M409" s="0" t="n">
        <f aca="false">K409/1000000</f>
        <v>4.999474</v>
      </c>
      <c r="N409" s="0" t="n">
        <f aca="false">(G409+I409)/1000000000</f>
        <v>392.805984496</v>
      </c>
      <c r="O409" s="0" t="n">
        <f aca="false">(H409+J409)/1000000000</f>
        <v>48.771896362</v>
      </c>
      <c r="P409" s="0" t="n">
        <f aca="false">N409/$M409</f>
        <v>78.5694624066452</v>
      </c>
      <c r="Q409" s="0" t="n">
        <f aca="false">O409/$M409</f>
        <v>9.75540554106292</v>
      </c>
      <c r="R409" s="0" t="n">
        <f aca="false">P409+Q409</f>
        <v>88.3248679477081</v>
      </c>
      <c r="S409" s="0" t="n">
        <f aca="false">M$377/M409</f>
        <v>1.00552198091239</v>
      </c>
    </row>
    <row r="410" customFormat="false" ht="12.8" hidden="false" customHeight="false" outlineLevel="0" collapsed="false">
      <c r="B410" s="0" t="n">
        <v>1580</v>
      </c>
      <c r="C410" s="0" t="n">
        <v>1033922</v>
      </c>
      <c r="D410" s="0" t="n">
        <v>335392</v>
      </c>
      <c r="E410" s="0" t="n">
        <v>160104</v>
      </c>
      <c r="F410" s="0" t="n">
        <v>232225</v>
      </c>
      <c r="G410" s="0" t="n">
        <v>198832000732</v>
      </c>
      <c r="H410" s="0" t="n">
        <v>28070907592</v>
      </c>
      <c r="I410" s="0" t="n">
        <v>194103149414</v>
      </c>
      <c r="J410" s="0" t="n">
        <v>20686340332</v>
      </c>
      <c r="K410" s="0" t="n">
        <v>4999615</v>
      </c>
      <c r="L410" s="0" t="n">
        <v>9</v>
      </c>
      <c r="M410" s="0" t="n">
        <f aca="false">K410/1000000</f>
        <v>4.999615</v>
      </c>
      <c r="N410" s="0" t="n">
        <f aca="false">(G410+I410)/1000000000</f>
        <v>392.935150146</v>
      </c>
      <c r="O410" s="0" t="n">
        <f aca="false">(H410+J410)/1000000000</f>
        <v>48.757247924</v>
      </c>
      <c r="P410" s="0" t="n">
        <f aca="false">N410/$M410</f>
        <v>78.5930816964906</v>
      </c>
      <c r="Q410" s="0" t="n">
        <f aca="false">O410/$M410</f>
        <v>9.75220050423883</v>
      </c>
      <c r="R410" s="0" t="n">
        <f aca="false">P410+Q410</f>
        <v>88.3452822007295</v>
      </c>
      <c r="S410" s="0" t="n">
        <f aca="false">M$377/M410</f>
        <v>1.00549362300897</v>
      </c>
    </row>
    <row r="411" customFormat="false" ht="12.8" hidden="false" customHeight="false" outlineLevel="0" collapsed="false">
      <c r="B411" s="0" t="n">
        <v>355</v>
      </c>
      <c r="C411" s="0" t="n">
        <v>726039</v>
      </c>
      <c r="D411" s="0" t="n">
        <v>278231</v>
      </c>
      <c r="E411" s="0" t="n">
        <v>74521</v>
      </c>
      <c r="F411" s="0" t="n">
        <v>177205</v>
      </c>
      <c r="G411" s="0" t="n">
        <v>198799011230</v>
      </c>
      <c r="H411" s="0" t="n">
        <v>28058853149</v>
      </c>
      <c r="I411" s="0" t="n">
        <v>194200271606</v>
      </c>
      <c r="J411" s="0" t="n">
        <v>20692474365</v>
      </c>
      <c r="K411" s="0" t="n">
        <v>4999544</v>
      </c>
      <c r="L411" s="0" t="n">
        <v>10</v>
      </c>
      <c r="M411" s="0" t="n">
        <f aca="false">K411/1000000</f>
        <v>4.999544</v>
      </c>
      <c r="N411" s="0" t="n">
        <f aca="false">(G411+I411)/1000000000</f>
        <v>392.999282836</v>
      </c>
      <c r="O411" s="0" t="n">
        <f aca="false">(H411+J411)/1000000000</f>
        <v>48.751327514</v>
      </c>
      <c r="P411" s="0" t="n">
        <f aca="false">N411/$M411</f>
        <v>78.6070255279281</v>
      </c>
      <c r="Q411" s="0" t="n">
        <f aca="false">O411/$M411</f>
        <v>9.7511548081185</v>
      </c>
      <c r="R411" s="0" t="n">
        <f aca="false">P411+Q411</f>
        <v>88.3581803360466</v>
      </c>
      <c r="S411" s="0" t="n">
        <f aca="false">M$377/M411</f>
        <v>1.00550790232069</v>
      </c>
    </row>
    <row r="412" customFormat="false" ht="12.8" hidden="false" customHeight="false" outlineLevel="0" collapsed="false">
      <c r="B412" s="0" t="n">
        <v>720</v>
      </c>
      <c r="C412" s="0" t="n">
        <v>266179</v>
      </c>
      <c r="D412" s="0" t="n">
        <v>159940</v>
      </c>
      <c r="E412" s="0" t="n">
        <v>23981</v>
      </c>
      <c r="F412" s="0" t="n">
        <v>50427</v>
      </c>
      <c r="G412" s="0" t="n">
        <v>198985366821</v>
      </c>
      <c r="H412" s="0" t="n">
        <v>28086547851</v>
      </c>
      <c r="I412" s="0" t="n">
        <v>194154983520</v>
      </c>
      <c r="J412" s="0" t="n">
        <v>20691116333</v>
      </c>
      <c r="K412" s="0" t="n">
        <v>4999499</v>
      </c>
      <c r="L412" s="0" t="n">
        <v>11</v>
      </c>
      <c r="M412" s="0" t="n">
        <f aca="false">K412/1000000</f>
        <v>4.999499</v>
      </c>
      <c r="N412" s="0" t="n">
        <f aca="false">(G412+I412)/1000000000</f>
        <v>393.140350341</v>
      </c>
      <c r="O412" s="0" t="n">
        <f aca="false">(H412+J412)/1000000000</f>
        <v>48.777664184</v>
      </c>
      <c r="P412" s="0" t="n">
        <f aca="false">N412/$M412</f>
        <v>78.6359493903289</v>
      </c>
      <c r="Q412" s="0" t="n">
        <f aca="false">O412/$M412</f>
        <v>9.756510439146</v>
      </c>
      <c r="R412" s="0" t="n">
        <f aca="false">P412+Q412</f>
        <v>88.3924598294749</v>
      </c>
      <c r="S412" s="0" t="n">
        <f aca="false">M$377/M412</f>
        <v>1.00551695279867</v>
      </c>
    </row>
    <row r="413" customFormat="false" ht="12.8" hidden="false" customHeight="false" outlineLevel="0" collapsed="false">
      <c r="B413" s="0" t="n">
        <v>966</v>
      </c>
      <c r="C413" s="0" t="n">
        <v>1476134</v>
      </c>
      <c r="D413" s="0" t="n">
        <v>455056</v>
      </c>
      <c r="E413" s="0" t="n">
        <v>193840</v>
      </c>
      <c r="F413" s="0" t="n">
        <v>344794</v>
      </c>
      <c r="G413" s="0" t="n">
        <v>198896972656</v>
      </c>
      <c r="H413" s="0" t="n">
        <v>28003890991</v>
      </c>
      <c r="I413" s="0" t="n">
        <v>193979843139</v>
      </c>
      <c r="J413" s="0" t="n">
        <v>20714385986</v>
      </c>
      <c r="K413" s="0" t="n">
        <v>4999503</v>
      </c>
      <c r="L413" s="0" t="n">
        <v>12</v>
      </c>
      <c r="M413" s="0" t="n">
        <f aca="false">K413/1000000</f>
        <v>4.999503</v>
      </c>
      <c r="N413" s="0" t="n">
        <f aca="false">(G413+I413)/1000000000</f>
        <v>392.876815795</v>
      </c>
      <c r="O413" s="0" t="n">
        <f aca="false">(H413+J413)/1000000000</f>
        <v>48.718276977</v>
      </c>
      <c r="P413" s="0" t="n">
        <f aca="false">N413/$M413</f>
        <v>78.5831743265281</v>
      </c>
      <c r="Q413" s="0" t="n">
        <f aca="false">O413/$M413</f>
        <v>9.7446240110267</v>
      </c>
      <c r="R413" s="0" t="n">
        <f aca="false">P413+Q413</f>
        <v>88.3277983375548</v>
      </c>
      <c r="S413" s="0" t="n">
        <f aca="false">M$377/M413</f>
        <v>1.00551614830514</v>
      </c>
    </row>
    <row r="414" customFormat="false" ht="12.8" hidden="false" customHeight="false" outlineLevel="0" collapsed="false">
      <c r="B414" s="0" t="n">
        <v>447</v>
      </c>
      <c r="C414" s="0" t="n">
        <v>164573</v>
      </c>
      <c r="D414" s="0" t="n">
        <v>131107</v>
      </c>
      <c r="E414" s="0" t="n">
        <v>22303</v>
      </c>
      <c r="F414" s="0" t="n">
        <v>38952</v>
      </c>
      <c r="G414" s="0" t="n">
        <v>198999542236</v>
      </c>
      <c r="H414" s="0" t="n">
        <v>28071060180</v>
      </c>
      <c r="I414" s="0" t="n">
        <v>193638534545</v>
      </c>
      <c r="J414" s="0" t="n">
        <v>20701339721</v>
      </c>
      <c r="K414" s="0" t="n">
        <v>4999520</v>
      </c>
      <c r="L414" s="0" t="n">
        <v>13</v>
      </c>
      <c r="M414" s="0" t="n">
        <f aca="false">K414/1000000</f>
        <v>4.99952</v>
      </c>
      <c r="N414" s="0" t="n">
        <f aca="false">(G414+I414)/1000000000</f>
        <v>392.638076781</v>
      </c>
      <c r="O414" s="0" t="n">
        <f aca="false">(H414+J414)/1000000000</f>
        <v>48.772399901</v>
      </c>
      <c r="P414" s="0" t="n">
        <f aca="false">N414/$M414</f>
        <v>78.5351547310542</v>
      </c>
      <c r="Q414" s="0" t="n">
        <f aca="false">O414/$M414</f>
        <v>9.75541650018402</v>
      </c>
      <c r="R414" s="0" t="n">
        <f aca="false">P414+Q414</f>
        <v>88.2905712312382</v>
      </c>
      <c r="S414" s="0" t="n">
        <f aca="false">M$377/M414</f>
        <v>1.00551272922201</v>
      </c>
    </row>
    <row r="415" customFormat="false" ht="12.8" hidden="false" customHeight="false" outlineLevel="0" collapsed="false">
      <c r="B415" s="0" t="n">
        <v>468</v>
      </c>
      <c r="C415" s="0" t="n">
        <v>729904</v>
      </c>
      <c r="D415" s="0" t="n">
        <v>271025</v>
      </c>
      <c r="E415" s="0" t="n">
        <v>75026</v>
      </c>
      <c r="F415" s="0" t="n">
        <v>178207</v>
      </c>
      <c r="G415" s="0" t="n">
        <v>198779052734</v>
      </c>
      <c r="H415" s="0" t="n">
        <v>28031524658</v>
      </c>
      <c r="I415" s="0" t="n">
        <v>193700119018</v>
      </c>
      <c r="J415" s="0" t="n">
        <v>20714111328</v>
      </c>
      <c r="K415" s="0" t="n">
        <v>4999491</v>
      </c>
      <c r="L415" s="0" t="n">
        <v>14</v>
      </c>
      <c r="M415" s="0" t="n">
        <f aca="false">K415/1000000</f>
        <v>4.999491</v>
      </c>
      <c r="N415" s="0" t="n">
        <f aca="false">(G415+I415)/1000000000</f>
        <v>392.479171752</v>
      </c>
      <c r="O415" s="0" t="n">
        <f aca="false">(H415+J415)/1000000000</f>
        <v>48.745635986</v>
      </c>
      <c r="P415" s="0" t="n">
        <f aca="false">N415/$M415</f>
        <v>78.5038260398909</v>
      </c>
      <c r="Q415" s="0" t="n">
        <f aca="false">O415/$M415</f>
        <v>9.75011975939151</v>
      </c>
      <c r="R415" s="0" t="n">
        <f aca="false">P415+Q415</f>
        <v>88.2539457992824</v>
      </c>
      <c r="S415" s="0" t="n">
        <f aca="false">M$377/M415</f>
        <v>1.00551856178959</v>
      </c>
    </row>
    <row r="416" customFormat="false" ht="12.8" hidden="false" customHeight="false" outlineLevel="0" collapsed="false">
      <c r="B416" s="0" t="n">
        <v>806</v>
      </c>
      <c r="C416" s="0" t="n">
        <v>911801</v>
      </c>
      <c r="D416" s="0" t="n">
        <v>322338</v>
      </c>
      <c r="E416" s="0" t="n">
        <v>141612</v>
      </c>
      <c r="F416" s="0" t="n">
        <v>205579</v>
      </c>
      <c r="G416" s="0" t="n">
        <v>198771697998</v>
      </c>
      <c r="H416" s="0" t="n">
        <v>28071868896</v>
      </c>
      <c r="I416" s="0" t="n">
        <v>193604888916</v>
      </c>
      <c r="J416" s="0" t="n">
        <v>20729660034</v>
      </c>
      <c r="K416" s="0" t="n">
        <v>4999490</v>
      </c>
      <c r="L416" s="0" t="n">
        <v>15</v>
      </c>
      <c r="M416" s="0" t="n">
        <f aca="false">K416/1000000</f>
        <v>4.99949</v>
      </c>
      <c r="N416" s="0" t="n">
        <f aca="false">(G416+I416)/1000000000</f>
        <v>392.376586914</v>
      </c>
      <c r="O416" s="0" t="n">
        <f aca="false">(H416+J416)/1000000000</f>
        <v>48.80152893</v>
      </c>
      <c r="P416" s="0" t="n">
        <f aca="false">N416/$M416</f>
        <v>78.4833226817135</v>
      </c>
      <c r="Q416" s="0" t="n">
        <f aca="false">O416/$M416</f>
        <v>9.76130143874675</v>
      </c>
      <c r="R416" s="0" t="n">
        <f aca="false">P416+Q416</f>
        <v>88.2446241204603</v>
      </c>
      <c r="S416" s="0" t="n">
        <f aca="false">M$377/M416</f>
        <v>1.00551876291382</v>
      </c>
    </row>
    <row r="417" customFormat="false" ht="12.8" hidden="false" customHeight="false" outlineLevel="0" collapsed="false">
      <c r="B417" s="0" t="n">
        <v>321</v>
      </c>
      <c r="C417" s="0" t="n">
        <v>727148</v>
      </c>
      <c r="D417" s="0" t="n">
        <v>273100</v>
      </c>
      <c r="E417" s="0" t="n">
        <v>74661</v>
      </c>
      <c r="F417" s="0" t="n">
        <v>177524</v>
      </c>
      <c r="G417" s="0" t="n">
        <v>198847488403</v>
      </c>
      <c r="H417" s="0" t="n">
        <v>28029617309</v>
      </c>
      <c r="I417" s="0" t="n">
        <v>193719955444</v>
      </c>
      <c r="J417" s="0" t="n">
        <v>20697525024</v>
      </c>
      <c r="K417" s="0" t="n">
        <v>4999535</v>
      </c>
      <c r="L417" s="0" t="n">
        <v>16</v>
      </c>
      <c r="M417" s="0" t="n">
        <f aca="false">K417/1000000</f>
        <v>4.999535</v>
      </c>
      <c r="N417" s="0" t="n">
        <f aca="false">(G417+I417)/1000000000</f>
        <v>392.567443847</v>
      </c>
      <c r="O417" s="0" t="n">
        <f aca="false">(H417+J417)/1000000000</f>
        <v>48.727142333</v>
      </c>
      <c r="P417" s="0" t="n">
        <f aca="false">N417/$M417</f>
        <v>78.5207912029819</v>
      </c>
      <c r="Q417" s="0" t="n">
        <f aca="false">O417/$M417</f>
        <v>9.74633487574345</v>
      </c>
      <c r="R417" s="0" t="n">
        <f aca="false">P417+Q417</f>
        <v>88.2671260787253</v>
      </c>
      <c r="S417" s="0" t="n">
        <f aca="false">M$377/M417</f>
        <v>1.00550971240325</v>
      </c>
    </row>
    <row r="418" customFormat="false" ht="12.8" hidden="false" customHeight="false" outlineLevel="0" collapsed="false">
      <c r="B418" s="0" t="n">
        <v>935</v>
      </c>
      <c r="C418" s="0" t="n">
        <v>381037</v>
      </c>
      <c r="D418" s="0" t="n">
        <v>183685</v>
      </c>
      <c r="E418" s="0" t="n">
        <v>47920</v>
      </c>
      <c r="F418" s="0" t="n">
        <v>93859</v>
      </c>
      <c r="G418" s="0" t="n">
        <v>198798645019</v>
      </c>
      <c r="H418" s="0" t="n">
        <v>28057769775</v>
      </c>
      <c r="I418" s="0" t="n">
        <v>193657821655</v>
      </c>
      <c r="J418" s="0" t="n">
        <v>20712524414</v>
      </c>
      <c r="K418" s="0" t="n">
        <v>4999559</v>
      </c>
      <c r="L418" s="0" t="n">
        <v>17</v>
      </c>
      <c r="M418" s="0" t="n">
        <f aca="false">K418/1000000</f>
        <v>4.999559</v>
      </c>
      <c r="N418" s="0" t="n">
        <f aca="false">(G418+I418)/1000000000</f>
        <v>392.456466674</v>
      </c>
      <c r="O418" s="0" t="n">
        <f aca="false">(H418+J418)/1000000000</f>
        <v>48.770294189</v>
      </c>
      <c r="P418" s="0" t="n">
        <f aca="false">N418/$M418</f>
        <v>78.4982168775286</v>
      </c>
      <c r="Q418" s="0" t="n">
        <f aca="false">O418/$M418</f>
        <v>9.75491922167535</v>
      </c>
      <c r="R418" s="0" t="n">
        <f aca="false">P418+Q418</f>
        <v>88.253136099204</v>
      </c>
      <c r="S418" s="0" t="n">
        <f aca="false">M$377/M418</f>
        <v>1.0055048855309</v>
      </c>
    </row>
    <row r="419" customFormat="false" ht="12.8" hidden="false" customHeight="false" outlineLevel="0" collapsed="false">
      <c r="B419" s="0" t="n">
        <v>651</v>
      </c>
      <c r="C419" s="0" t="n">
        <v>1714585</v>
      </c>
      <c r="D419" s="0" t="n">
        <v>520016</v>
      </c>
      <c r="E419" s="0" t="n">
        <v>222060</v>
      </c>
      <c r="F419" s="0" t="n">
        <v>404880</v>
      </c>
      <c r="G419" s="0" t="n">
        <v>198503265380</v>
      </c>
      <c r="H419" s="0" t="n">
        <v>28062301635</v>
      </c>
      <c r="I419" s="0" t="n">
        <v>193756835937</v>
      </c>
      <c r="J419" s="0" t="n">
        <v>20707061767</v>
      </c>
      <c r="K419" s="0" t="n">
        <v>4999511</v>
      </c>
      <c r="L419" s="0" t="n">
        <v>18</v>
      </c>
      <c r="M419" s="0" t="n">
        <f aca="false">K419/1000000</f>
        <v>4.999511</v>
      </c>
      <c r="N419" s="0" t="n">
        <f aca="false">(G419+I419)/1000000000</f>
        <v>392.260101317</v>
      </c>
      <c r="O419" s="0" t="n">
        <f aca="false">(H419+J419)/1000000000</f>
        <v>48.769363402</v>
      </c>
      <c r="P419" s="0" t="n">
        <f aca="false">N419/$M419</f>
        <v>78.4596936214362</v>
      </c>
      <c r="Q419" s="0" t="n">
        <f aca="false">O419/$M419</f>
        <v>9.7548267024515</v>
      </c>
      <c r="R419" s="0" t="n">
        <f aca="false">P419+Q419</f>
        <v>88.2145203238877</v>
      </c>
      <c r="S419" s="0" t="n">
        <f aca="false">M$377/M419</f>
        <v>1.00551453932195</v>
      </c>
    </row>
    <row r="420" customFormat="false" ht="12.8" hidden="false" customHeight="false" outlineLevel="0" collapsed="false">
      <c r="B420" s="0" t="n">
        <v>17714</v>
      </c>
      <c r="C420" s="0" t="n">
        <v>4144323</v>
      </c>
      <c r="D420" s="0" t="n">
        <v>1157398</v>
      </c>
      <c r="E420" s="0" t="n">
        <v>589814</v>
      </c>
      <c r="F420" s="0" t="n">
        <v>1029994</v>
      </c>
      <c r="G420" s="0" t="n">
        <v>198685424804</v>
      </c>
      <c r="H420" s="0" t="n">
        <v>28084640502</v>
      </c>
      <c r="I420" s="0" t="n">
        <v>193802734375</v>
      </c>
      <c r="J420" s="0" t="n">
        <v>20674743652</v>
      </c>
      <c r="K420" s="0" t="n">
        <v>4999558</v>
      </c>
      <c r="L420" s="0" t="n">
        <v>19</v>
      </c>
      <c r="M420" s="0" t="n">
        <f aca="false">K420/1000000</f>
        <v>4.999558</v>
      </c>
      <c r="N420" s="0" t="n">
        <f aca="false">(G420+I420)/1000000000</f>
        <v>392.488159179</v>
      </c>
      <c r="O420" s="0" t="n">
        <f aca="false">(H420+J420)/1000000000</f>
        <v>48.759384154</v>
      </c>
      <c r="P420" s="0" t="n">
        <f aca="false">N420/$M420</f>
        <v>78.504571639933</v>
      </c>
      <c r="Q420" s="0" t="n">
        <f aca="false">O420/$M420</f>
        <v>9.75273897292521</v>
      </c>
      <c r="R420" s="0" t="n">
        <f aca="false">P420+Q420</f>
        <v>88.2573106128582</v>
      </c>
      <c r="S420" s="0" t="n">
        <f aca="false">M$377/M420</f>
        <v>1.00550508664966</v>
      </c>
    </row>
    <row r="421" customFormat="false" ht="12.8" hidden="false" customHeight="false" outlineLevel="0" collapsed="false">
      <c r="B421" s="0" t="n">
        <v>682</v>
      </c>
      <c r="C421" s="0" t="n">
        <v>755136</v>
      </c>
      <c r="D421" s="0" t="n">
        <v>281406</v>
      </c>
      <c r="E421" s="0" t="n">
        <v>78109</v>
      </c>
      <c r="F421" s="0" t="n">
        <v>184752</v>
      </c>
      <c r="G421" s="0" t="n">
        <v>198742080688</v>
      </c>
      <c r="H421" s="0" t="n">
        <v>28089065551</v>
      </c>
      <c r="I421" s="0" t="n">
        <v>193791351318</v>
      </c>
      <c r="J421" s="0" t="n">
        <v>20701858520</v>
      </c>
      <c r="K421" s="0" t="n">
        <v>4999466</v>
      </c>
      <c r="L421" s="0" t="n">
        <v>20</v>
      </c>
      <c r="M421" s="0" t="n">
        <f aca="false">K421/1000000</f>
        <v>4.999466</v>
      </c>
      <c r="N421" s="0" t="n">
        <f aca="false">(G421+I421)/1000000000</f>
        <v>392.533432006</v>
      </c>
      <c r="O421" s="0" t="n">
        <f aca="false">(H421+J421)/1000000000</f>
        <v>48.790924071</v>
      </c>
      <c r="P421" s="0" t="n">
        <f aca="false">N421/$M421</f>
        <v>78.5150718108694</v>
      </c>
      <c r="Q421" s="0" t="n">
        <f aca="false">O421/$M421</f>
        <v>9.75922709965424</v>
      </c>
      <c r="R421" s="0" t="n">
        <f aca="false">P421+Q421</f>
        <v>88.2742989105237</v>
      </c>
      <c r="S421" s="0" t="n">
        <f aca="false">M$377/M421</f>
        <v>1.0055235899194</v>
      </c>
    </row>
    <row r="422" customFormat="false" ht="12.8" hidden="false" customHeight="false" outlineLevel="0" collapsed="false">
      <c r="B422" s="0" t="n">
        <v>1276</v>
      </c>
      <c r="C422" s="0" t="n">
        <v>1032506</v>
      </c>
      <c r="D422" s="0" t="n">
        <v>337196</v>
      </c>
      <c r="E422" s="0" t="n">
        <v>160042</v>
      </c>
      <c r="F422" s="0" t="n">
        <v>231691</v>
      </c>
      <c r="G422" s="0" t="n">
        <v>198818801879</v>
      </c>
      <c r="H422" s="0" t="n">
        <v>28100311279</v>
      </c>
      <c r="I422" s="0" t="n">
        <v>193742004394</v>
      </c>
      <c r="J422" s="0" t="n">
        <v>20669876098</v>
      </c>
      <c r="K422" s="0" t="n">
        <v>4999521</v>
      </c>
      <c r="L422" s="0" t="n">
        <v>21</v>
      </c>
      <c r="M422" s="0" t="n">
        <f aca="false">K422/1000000</f>
        <v>4.999521</v>
      </c>
      <c r="N422" s="0" t="n">
        <f aca="false">(G422+I422)/1000000000</f>
        <v>392.560806273</v>
      </c>
      <c r="O422" s="0" t="n">
        <f aca="false">(H422+J422)/1000000000</f>
        <v>48.770187377</v>
      </c>
      <c r="P422" s="0" t="n">
        <f aca="false">N422/$M422</f>
        <v>78.5196834402736</v>
      </c>
      <c r="Q422" s="0" t="n">
        <f aca="false">O422/$M422</f>
        <v>9.75497200171777</v>
      </c>
      <c r="R422" s="0" t="n">
        <f aca="false">P422+Q422</f>
        <v>88.2746554419913</v>
      </c>
      <c r="S422" s="0" t="n">
        <f aca="false">M$377/M422</f>
        <v>1.00551252810019</v>
      </c>
    </row>
    <row r="423" customFormat="false" ht="12.8" hidden="false" customHeight="false" outlineLevel="0" collapsed="false">
      <c r="B423" s="0" t="n">
        <v>380</v>
      </c>
      <c r="C423" s="0" t="n">
        <v>726013</v>
      </c>
      <c r="D423" s="0" t="n">
        <v>276532</v>
      </c>
      <c r="E423" s="0" t="n">
        <v>74521</v>
      </c>
      <c r="F423" s="0" t="n">
        <v>177196</v>
      </c>
      <c r="G423" s="0" t="n">
        <v>199018829345</v>
      </c>
      <c r="H423" s="0" t="n">
        <v>28132141113</v>
      </c>
      <c r="I423" s="0" t="n">
        <v>193681396484</v>
      </c>
      <c r="J423" s="0" t="n">
        <v>20703506469</v>
      </c>
      <c r="K423" s="0" t="n">
        <v>4999508</v>
      </c>
      <c r="L423" s="0" t="n">
        <v>22</v>
      </c>
      <c r="M423" s="0" t="n">
        <f aca="false">K423/1000000</f>
        <v>4.999508</v>
      </c>
      <c r="N423" s="0" t="n">
        <f aca="false">(G423+I423)/1000000000</f>
        <v>392.700225829</v>
      </c>
      <c r="O423" s="0" t="n">
        <f aca="false">(H423+J423)/1000000000</f>
        <v>48.835647582</v>
      </c>
      <c r="P423" s="0" t="n">
        <f aca="false">N423/$M423</f>
        <v>78.5477742667879</v>
      </c>
      <c r="Q423" s="0" t="n">
        <f aca="false">O423/$M423</f>
        <v>9.76809069652454</v>
      </c>
      <c r="R423" s="0" t="n">
        <f aca="false">P423+Q423</f>
        <v>88.3158649633124</v>
      </c>
      <c r="S423" s="0" t="n">
        <f aca="false">M$377/M423</f>
        <v>1.00551514269004</v>
      </c>
    </row>
    <row r="424" customFormat="false" ht="12.8" hidden="false" customHeight="false" outlineLevel="0" collapsed="false">
      <c r="B424" s="0" t="n">
        <v>647</v>
      </c>
      <c r="C424" s="0" t="n">
        <v>266617</v>
      </c>
      <c r="D424" s="0" t="n">
        <v>150337</v>
      </c>
      <c r="E424" s="0" t="n">
        <v>24030</v>
      </c>
      <c r="F424" s="0" t="n">
        <v>50540</v>
      </c>
      <c r="G424" s="0" t="n">
        <v>198911590576</v>
      </c>
      <c r="H424" s="0" t="n">
        <v>27996276855</v>
      </c>
      <c r="I424" s="0" t="n">
        <v>193651306152</v>
      </c>
      <c r="J424" s="0" t="n">
        <v>20685104370</v>
      </c>
      <c r="K424" s="0" t="n">
        <v>4999495</v>
      </c>
      <c r="L424" s="0" t="n">
        <v>23</v>
      </c>
      <c r="M424" s="0" t="n">
        <f aca="false">K424/1000000</f>
        <v>4.999495</v>
      </c>
      <c r="N424" s="0" t="n">
        <f aca="false">(G424+I424)/1000000000</f>
        <v>392.562896728</v>
      </c>
      <c r="O424" s="0" t="n">
        <f aca="false">(H424+J424)/1000000000</f>
        <v>48.681381225</v>
      </c>
      <c r="P424" s="0" t="n">
        <f aca="false">N424/$M424</f>
        <v>78.5205099171016</v>
      </c>
      <c r="Q424" s="0" t="n">
        <f aca="false">O424/$M424</f>
        <v>9.73725970823053</v>
      </c>
      <c r="R424" s="0" t="n">
        <f aca="false">P424+Q424</f>
        <v>88.2577696253322</v>
      </c>
      <c r="S424" s="0" t="n">
        <f aca="false">M$377/M424</f>
        <v>1.00551775729349</v>
      </c>
    </row>
    <row r="425" customFormat="false" ht="12.8" hidden="false" customHeight="false" outlineLevel="0" collapsed="false">
      <c r="B425" s="0" t="n">
        <v>2030</v>
      </c>
      <c r="C425" s="0" t="n">
        <v>1517154</v>
      </c>
      <c r="D425" s="0" t="n">
        <v>461635</v>
      </c>
      <c r="E425" s="0" t="n">
        <v>199503</v>
      </c>
      <c r="F425" s="0" t="n">
        <v>355553</v>
      </c>
      <c r="G425" s="0" t="n">
        <v>198771286010</v>
      </c>
      <c r="H425" s="0" t="n">
        <v>28124023437</v>
      </c>
      <c r="I425" s="0" t="n">
        <v>193774200439</v>
      </c>
      <c r="J425" s="0" t="n">
        <v>20675537109</v>
      </c>
      <c r="K425" s="0" t="n">
        <v>4999551</v>
      </c>
      <c r="L425" s="0" t="n">
        <v>24</v>
      </c>
      <c r="M425" s="0" t="n">
        <f aca="false">K425/1000000</f>
        <v>4.999551</v>
      </c>
      <c r="N425" s="0" t="n">
        <f aca="false">(G425+I425)/1000000000</f>
        <v>392.545486449</v>
      </c>
      <c r="O425" s="0" t="n">
        <f aca="false">(H425+J425)/1000000000</f>
        <v>48.799560546</v>
      </c>
      <c r="P425" s="0" t="n">
        <f aca="false">N425/$M425</f>
        <v>78.516148039894</v>
      </c>
      <c r="Q425" s="0" t="n">
        <f aca="false">O425/$M425</f>
        <v>9.7607886280188</v>
      </c>
      <c r="R425" s="0" t="n">
        <f aca="false">P425+Q425</f>
        <v>88.2769366679128</v>
      </c>
      <c r="S425" s="0" t="n">
        <f aca="false">M$377/M425</f>
        <v>1.0055064944832</v>
      </c>
    </row>
    <row r="427" customFormat="false" ht="12.8" hidden="false" customHeight="false" outlineLevel="0" collapsed="false">
      <c r="A427" s="0" t="s">
        <v>98</v>
      </c>
    </row>
    <row r="428" customFormat="false" ht="12.8" hidden="false" customHeight="false" outlineLevel="0" collapsed="false">
      <c r="A428" s="0" t="s">
        <v>99</v>
      </c>
    </row>
    <row r="429" customFormat="false" ht="12.8" hidden="false" customHeight="false" outlineLevel="0" collapsed="false">
      <c r="A429" s="0" t="s">
        <v>100</v>
      </c>
      <c r="B429" s="0" t="s">
        <v>101</v>
      </c>
      <c r="C429" s="0" t="s">
        <v>102</v>
      </c>
      <c r="D429" s="0" t="s">
        <v>103</v>
      </c>
      <c r="E429" s="0" t="s">
        <v>104</v>
      </c>
      <c r="F429" s="0" t="s">
        <v>105</v>
      </c>
      <c r="G429" s="0" t="s">
        <v>106</v>
      </c>
    </row>
    <row r="430" customFormat="false" ht="12.8" hidden="false" customHeight="false" outlineLevel="0" collapsed="false">
      <c r="A430" s="0" t="n">
        <v>10.8</v>
      </c>
      <c r="B430" s="0" t="n">
        <v>9.9</v>
      </c>
      <c r="C430" s="0" t="n">
        <f aca="false">A430+B430</f>
        <v>20.7</v>
      </c>
      <c r="D430" s="0" t="n">
        <v>3.7</v>
      </c>
      <c r="E430" s="0" t="n">
        <v>2.7</v>
      </c>
      <c r="F430" s="0" t="n">
        <f aca="false">D430+E430</f>
        <v>6.4</v>
      </c>
      <c r="G430" s="0" t="n">
        <f aca="false">C430+F430</f>
        <v>27.1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108</v>
      </c>
      <c r="F1" s="0" t="s">
        <v>109</v>
      </c>
    </row>
    <row r="2" customFormat="false" ht="12.8" hidden="false" customHeight="false" outlineLevel="0" collapsed="false">
      <c r="A2" s="0" t="s">
        <v>0</v>
      </c>
      <c r="B2" s="0" t="s">
        <v>8</v>
      </c>
      <c r="C2" s="1" t="s">
        <v>9</v>
      </c>
      <c r="D2" s="1" t="s">
        <v>13</v>
      </c>
      <c r="F2" s="0" t="s">
        <v>13</v>
      </c>
    </row>
    <row r="3" customFormat="false" ht="12.8" hidden="false" customHeight="false" outlineLevel="0" collapsed="false">
      <c r="A3" s="0" t="s">
        <v>46</v>
      </c>
      <c r="B3" s="0" t="n">
        <v>1</v>
      </c>
      <c r="C3" s="0" t="n">
        <v>2.11601</v>
      </c>
      <c r="D3" s="0" t="n">
        <v>16.5934941285722</v>
      </c>
      <c r="F3" s="0" t="n">
        <v>17.1526974598398</v>
      </c>
    </row>
    <row r="4" customFormat="false" ht="12.8" hidden="false" customHeight="false" outlineLevel="0" collapsed="false">
      <c r="B4" s="0" t="n">
        <v>2</v>
      </c>
      <c r="C4" s="0" t="n">
        <v>1.13116</v>
      </c>
      <c r="D4" s="0" t="n">
        <v>16.5809764348103</v>
      </c>
      <c r="F4" s="0" t="n">
        <v>22.8589467585014</v>
      </c>
    </row>
    <row r="5" customFormat="false" ht="12.8" hidden="false" customHeight="false" outlineLevel="0" collapsed="false">
      <c r="B5" s="0" t="n">
        <v>3</v>
      </c>
      <c r="C5" s="0" t="n">
        <v>0.732391</v>
      </c>
      <c r="D5" s="0" t="n">
        <v>16.589449321469</v>
      </c>
      <c r="F5" s="0" t="n">
        <v>30.0726209120883</v>
      </c>
    </row>
    <row r="6" customFormat="false" ht="12.8" hidden="false" customHeight="false" outlineLevel="0" collapsed="false">
      <c r="B6" s="0" t="n">
        <v>4</v>
      </c>
      <c r="C6" s="0" t="n">
        <v>0.618636</v>
      </c>
      <c r="D6" s="0" t="n">
        <v>16.5971235508441</v>
      </c>
      <c r="F6" s="0" t="n">
        <v>36.4231706771518</v>
      </c>
    </row>
    <row r="7" customFormat="false" ht="12.8" hidden="false" customHeight="false" outlineLevel="0" collapsed="false">
      <c r="B7" s="0" t="n">
        <v>5</v>
      </c>
      <c r="C7" s="0" t="n">
        <v>0.539054</v>
      </c>
      <c r="D7" s="0" t="n">
        <v>16.6097501289296</v>
      </c>
      <c r="F7" s="0" t="n">
        <v>33.9414372926101</v>
      </c>
    </row>
    <row r="8" customFormat="false" ht="12.8" hidden="false" customHeight="false" outlineLevel="0" collapsed="false">
      <c r="B8" s="0" t="n">
        <v>6</v>
      </c>
      <c r="C8" s="0" t="n">
        <v>0.552834</v>
      </c>
      <c r="D8" s="0" t="n">
        <v>16.5881099769551</v>
      </c>
      <c r="F8" s="0" t="n">
        <v>33.9573196139921</v>
      </c>
    </row>
    <row r="9" customFormat="false" ht="12.8" hidden="false" customHeight="false" outlineLevel="0" collapsed="false">
      <c r="B9" s="0" t="n">
        <v>7</v>
      </c>
      <c r="C9" s="0" t="n">
        <v>0.45093</v>
      </c>
      <c r="D9" s="0" t="n">
        <v>16.6048164083117</v>
      </c>
      <c r="F9" s="0" t="n">
        <v>36.1077530508334</v>
      </c>
    </row>
    <row r="10" customFormat="false" ht="12.8" hidden="false" customHeight="false" outlineLevel="0" collapsed="false">
      <c r="B10" s="0" t="n">
        <v>8</v>
      </c>
      <c r="C10" s="0" t="n">
        <v>0.393066</v>
      </c>
      <c r="D10" s="0" t="n">
        <v>16.5500171039978</v>
      </c>
      <c r="F10" s="0" t="n">
        <v>39.4341980407361</v>
      </c>
    </row>
    <row r="12" customFormat="false" ht="12.8" hidden="false" customHeight="false" outlineLevel="0" collapsed="false">
      <c r="A12" s="0" t="s">
        <v>110</v>
      </c>
    </row>
    <row r="37" customFormat="false" ht="12.8" hidden="false" customHeight="false" outlineLevel="0" collapsed="false">
      <c r="A37" s="0" t="s">
        <v>111</v>
      </c>
    </row>
    <row r="59" customFormat="false" ht="12.8" hidden="false" customHeight="false" outlineLevel="0" collapsed="false">
      <c r="A59" s="0" t="s">
        <v>112</v>
      </c>
    </row>
    <row r="93" customFormat="false" ht="12.8" hidden="false" customHeight="false" outlineLevel="0" collapsed="false">
      <c r="A93" s="0" t="s">
        <v>113</v>
      </c>
    </row>
    <row r="131" customFormat="false" ht="12.8" hidden="false" customHeight="false" outlineLevel="0" collapsed="false">
      <c r="A131" s="0" t="s">
        <v>109</v>
      </c>
    </row>
    <row r="132" customFormat="false" ht="12.8" hidden="false" customHeight="false" outlineLevel="0" collapsed="false">
      <c r="A132" s="0" t="s">
        <v>46</v>
      </c>
      <c r="B132" s="0" t="s">
        <v>111</v>
      </c>
      <c r="C132" s="0" t="s">
        <v>114</v>
      </c>
      <c r="D132" s="0" t="s">
        <v>48</v>
      </c>
      <c r="E132" s="0" t="s">
        <v>50</v>
      </c>
    </row>
    <row r="133" customFormat="false" ht="12.8" hidden="false" customHeight="false" outlineLevel="0" collapsed="false">
      <c r="A133" s="0" t="e">
        <f aca="false"/>
        <v>#N/A</v>
      </c>
      <c r="B133" s="0" t="e">
        <f aca="false"/>
        <v>#N/A</v>
      </c>
      <c r="C133" s="0" t="e">
        <f aca="false"/>
        <v>#N/A</v>
      </c>
      <c r="D133" s="0" t="e">
        <f aca="false"/>
        <v>#N/A</v>
      </c>
      <c r="E133" s="0" t="e">
        <f aca="false"/>
        <v>#N/A</v>
      </c>
    </row>
    <row r="134" customFormat="false" ht="12.8" hidden="false" customHeight="false" outlineLevel="0" collapsed="false">
      <c r="A134" s="0" t="n">
        <v>0.146803247534732</v>
      </c>
      <c r="B134" s="0" t="n">
        <v>-0.242867839413445</v>
      </c>
      <c r="C134" s="0" t="n">
        <v>-0.307352392797782</v>
      </c>
      <c r="D134" s="0" t="n">
        <v>-0.0897529971830862</v>
      </c>
      <c r="E134" s="0" t="n">
        <v>-0.160195294731009</v>
      </c>
    </row>
    <row r="135" customFormat="false" ht="12.8" hidden="false" customHeight="false" outlineLevel="0" collapsed="false">
      <c r="A135" s="0" t="n">
        <v>0.0780645708517313</v>
      </c>
      <c r="B135" s="0" t="n">
        <v>-0.434993085261201</v>
      </c>
      <c r="C135" s="0" t="n">
        <v>-0.549473290174497</v>
      </c>
      <c r="D135" s="0" t="n">
        <v>-0.0652947141126194</v>
      </c>
      <c r="E135" s="0" t="n">
        <v>-0.0852417398299561</v>
      </c>
    </row>
    <row r="136" customFormat="false" ht="12.8" hidden="false" customHeight="false" outlineLevel="0" collapsed="false">
      <c r="A136" s="0" t="n">
        <v>0.0619148167313816</v>
      </c>
      <c r="B136" s="0" t="n">
        <v>-0.558661831829412</v>
      </c>
      <c r="C136" s="0" t="n">
        <v>-0.535223647654966</v>
      </c>
      <c r="D136" s="0" t="n">
        <v>-0.0792387145089535</v>
      </c>
      <c r="E136" s="0" t="n">
        <v>-0.0640988620636378</v>
      </c>
    </row>
    <row r="137" customFormat="false" ht="12.8" hidden="false" customHeight="false" outlineLevel="0" collapsed="false">
      <c r="A137" s="0" t="n">
        <v>0.100658657108139</v>
      </c>
      <c r="B137" s="0" t="n">
        <v>-0.627752488166439</v>
      </c>
      <c r="C137" s="0" t="n">
        <v>-0.677665398051417</v>
      </c>
      <c r="D137" s="0" t="n">
        <v>-0.298683419413109</v>
      </c>
      <c r="E137" s="0" t="n">
        <v>-0.00970254912047699</v>
      </c>
    </row>
    <row r="138" customFormat="false" ht="12.8" hidden="false" customHeight="false" outlineLevel="0" collapsed="false">
      <c r="A138" s="0" t="n">
        <v>0.102653830193526</v>
      </c>
      <c r="B138" s="0" t="n">
        <v>-0.614791027320014</v>
      </c>
      <c r="C138" s="0" t="n">
        <v>-0.601981901431908</v>
      </c>
      <c r="D138" s="0" t="n">
        <v>-0.203216458737043</v>
      </c>
      <c r="E138" s="0" t="n">
        <v>0.0109896500262208</v>
      </c>
    </row>
    <row r="139" customFormat="false" ht="12.8" hidden="false" customHeight="false" outlineLevel="0" collapsed="false">
      <c r="A139" s="0" t="n">
        <v>0.103568579618574</v>
      </c>
      <c r="B139" s="0" t="n">
        <v>-0.698308991039351</v>
      </c>
      <c r="C139" s="0" t="n">
        <v>-0.548342796814577</v>
      </c>
      <c r="D139" s="0" t="n">
        <v>-0.140009908540101</v>
      </c>
      <c r="E139" s="0" t="n">
        <v>0.0284440111647917</v>
      </c>
    </row>
    <row r="140" customFormat="false" ht="12.8" hidden="false" customHeight="false" outlineLevel="0" collapsed="false">
      <c r="A140" s="0" t="n">
        <v>0.0966189575518675</v>
      </c>
      <c r="B140" s="0" t="n">
        <v>-0.626855403175048</v>
      </c>
      <c r="C140" s="0" t="n">
        <v>-0.540483115555438</v>
      </c>
      <c r="D140" s="0" t="n">
        <v>-0.119175715642004</v>
      </c>
      <c r="E140" s="0" t="n">
        <v>0.0352587809365756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2015-06-05T09:59:38Z</dcterms:created>
  <dc:creator>Eric </dc:creator>
  <dc:language>en-US</dc:language>
  <cp:lastPrinted>2015-06-09T12:01:10Z</cp:lastPrinted>
  <cp:revision>0</cp:revision>
</cp:coreProperties>
</file>