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raoco\Downloads\"/>
    </mc:Choice>
  </mc:AlternateContent>
  <xr:revisionPtr revIDLastSave="0" documentId="13_ncr:1_{B358FE3B-859F-49C0-AB4A-4AD2A3E7FE72}" xr6:coauthVersionLast="47" xr6:coauthVersionMax="47" xr10:uidLastSave="{00000000-0000-0000-0000-000000000000}"/>
  <bookViews>
    <workbookView xWindow="-120" yWindow="-120" windowWidth="20730" windowHeight="11160" activeTab="1" xr2:uid="{00000000-000D-0000-FFFF-FFFF00000000}"/>
  </bookViews>
  <sheets>
    <sheet name="CONTROLE" sheetId="4" r:id="rId1"/>
    <sheet name="TREINOS" sheetId="5" r:id="rId2"/>
    <sheet name="EVOLUÇÃO" sheetId="8" r:id="rId3"/>
    <sheet name="SOBRE" sheetId="6" r:id="rId4"/>
  </sheets>
  <definedNames>
    <definedName name="_xlnm.Print_Area" localSheetId="0">CONTROLE!$A$1:$U$106</definedName>
    <definedName name="_xlnm.Print_Area" localSheetId="3">SOBRE!$A$1:$I$15</definedName>
    <definedName name="_xlnm.Print_Area" localSheetId="1">TREINOS!$A$1:$J$185</definedName>
    <definedName name="CALC_CicloTérmino">EDATE(ENT_CicloInício,3)-1</definedName>
    <definedName name="CALC_FreqCardMax">CONTROLE!$D$12</definedName>
    <definedName name="CALC_FreqCardReserva">CONTROLE!$F$12</definedName>
    <definedName name="CALC_IMC">IFERROR(ENT_PesoKG/POWER(ENT_AlturaM,2),0)</definedName>
    <definedName name="CALC_IMCParcial">IFERROR(CONTROLE!$R1/(ENT_AlturaM^2),0)</definedName>
    <definedName name="CALC_MetaIMC">IFERROR(ENT_MetaKG/POWER(ENT_AlturaM,2),0)</definedName>
    <definedName name="CALC_ParaMetaKG">IF(ISNUMBER(CONTROLE!$R1048575),ENT_MetaKG-CONTROLE!$R1048575,"-")</definedName>
    <definedName name="CALC_VarTotalKG">IF(ISNUMBER(CONTROLE!$R1048575),CONTROLE!$R1048575-ENT_PesoKG,0)</definedName>
    <definedName name="ENT_AlturaM">CONTROLE!$N$8</definedName>
    <definedName name="ENT_CicloInício">CONTROLE!$B$16</definedName>
    <definedName name="ENT_FCTIntens1">CONTROLE!$H$12</definedName>
    <definedName name="ENT_FCTIntens2">CONTROLE!$L$12</definedName>
    <definedName name="ENT_FreqCardRep">CONTROLE!$B$12</definedName>
    <definedName name="ENT_Idade">CONTROLE!$J$8</definedName>
    <definedName name="ENT_MetaKG">CONTROLE!$R$16</definedName>
    <definedName name="ENT_PesagemDaSemana">CONTROLE!$T1048575</definedName>
    <definedName name="ENT_PesoKG">CONTROLE!$L$8</definedName>
    <definedName name="LISTA_Bike">TREINOS!$D$126:$H$126</definedName>
    <definedName name="LISTA_Corrida">TREINOS!$D$65:$H$65</definedName>
    <definedName name="LISTA_Gêneros">CONTROLE!$AB$3:$AB$5</definedName>
    <definedName name="LISTA_Meses">CONTROLE!$Z$3:$Z$15</definedName>
    <definedName name="LISTA_Musculacao">TREINOS!$D$4:$H$4</definedName>
    <definedName name="LISTA_Treinos">CONTROLE!$W$16:$W$28</definedName>
    <definedName name="_xlnm.Print_Titles" localSheetId="0">CONTROLE!$1:$22</definedName>
    <definedName name="_xlnm.Print_Titles" localSheetId="1">TREINOS!$1:$2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9" i="4" l="1"/>
  <c r="W20" i="4"/>
  <c r="W18" i="4"/>
  <c r="P8" i="4"/>
  <c r="R8" i="4" s="1"/>
  <c r="H4" i="5"/>
  <c r="E4" i="5"/>
  <c r="F4" i="5"/>
  <c r="G4" i="5"/>
  <c r="B4" i="8" l="1"/>
  <c r="D16" i="4"/>
  <c r="B21" i="4"/>
  <c r="D24" i="4"/>
  <c r="AK31" i="4"/>
  <c r="AK32" i="4"/>
  <c r="AK33" i="4"/>
  <c r="AK34" i="4"/>
  <c r="AK35" i="4"/>
  <c r="AK36" i="4"/>
  <c r="AK37" i="4"/>
  <c r="AB37" i="4"/>
  <c r="AB36" i="4"/>
  <c r="AB35" i="4"/>
  <c r="AB34" i="4"/>
  <c r="AA34" i="4" l="1"/>
  <c r="T85" i="4"/>
  <c r="R87" i="4"/>
  <c r="T87" i="4"/>
  <c r="AK23" i="4"/>
  <c r="AK24" i="4"/>
  <c r="AK25" i="4"/>
  <c r="AK26" i="4"/>
  <c r="AK27" i="4"/>
  <c r="AK28" i="4"/>
  <c r="AK29" i="4"/>
  <c r="AK30" i="4"/>
  <c r="AB33" i="4"/>
  <c r="AB32" i="4"/>
  <c r="AB31" i="4"/>
  <c r="AB30" i="4"/>
  <c r="AB29" i="4"/>
  <c r="AA33" i="4"/>
  <c r="AA32" i="4"/>
  <c r="AA31" i="4"/>
  <c r="AA30" i="4"/>
  <c r="AA29" i="4"/>
  <c r="AB28" i="4"/>
  <c r="AA28" i="4"/>
  <c r="AB27" i="4"/>
  <c r="AA27" i="4"/>
  <c r="AB26" i="4"/>
  <c r="AA26" i="4"/>
  <c r="AA24" i="4"/>
  <c r="T81" i="4"/>
  <c r="T75" i="4"/>
  <c r="T69" i="4"/>
  <c r="T63" i="4"/>
  <c r="T57" i="4"/>
  <c r="T51" i="4"/>
  <c r="T45" i="4"/>
  <c r="T39" i="4"/>
  <c r="T33" i="4"/>
  <c r="T27" i="4"/>
  <c r="R27" i="4"/>
  <c r="T25" i="4"/>
  <c r="R33" i="4"/>
  <c r="T31" i="4"/>
  <c r="R39" i="4"/>
  <c r="T37" i="4"/>
  <c r="R45" i="4"/>
  <c r="T43" i="4"/>
  <c r="R51" i="4"/>
  <c r="T49" i="4"/>
  <c r="R57" i="4"/>
  <c r="T55" i="4"/>
  <c r="R63" i="4"/>
  <c r="T61" i="4"/>
  <c r="R69" i="4"/>
  <c r="T67" i="4"/>
  <c r="R75" i="4"/>
  <c r="T73" i="4"/>
  <c r="T16" i="4"/>
  <c r="AJ21" i="4"/>
  <c r="AI21" i="4"/>
  <c r="AH21" i="4"/>
  <c r="AG21" i="4"/>
  <c r="AF21" i="4"/>
  <c r="AE21" i="4"/>
  <c r="AD21" i="4"/>
  <c r="AC21" i="4"/>
  <c r="AJ22" i="4"/>
  <c r="AI22" i="4"/>
  <c r="AH22" i="4"/>
  <c r="AG22" i="4"/>
  <c r="AF22" i="4"/>
  <c r="AE22" i="4"/>
  <c r="AD22" i="4"/>
  <c r="AC22" i="4"/>
  <c r="AB25" i="4"/>
  <c r="AB24" i="4"/>
  <c r="AA23" i="4"/>
  <c r="F24" i="4"/>
  <c r="H24" i="4" s="1"/>
  <c r="J24" i="4" s="1"/>
  <c r="L24" i="4" s="1"/>
  <c r="N24" i="4" s="1"/>
  <c r="P24" i="4" s="1"/>
  <c r="D30" i="4" s="1"/>
  <c r="F30" i="4" s="1"/>
  <c r="H30" i="4" s="1"/>
  <c r="J30" i="4" s="1"/>
  <c r="L30" i="4" s="1"/>
  <c r="N30" i="4" s="1"/>
  <c r="P30" i="4" s="1"/>
  <c r="D36" i="4" s="1"/>
  <c r="F36" i="4" s="1"/>
  <c r="H36" i="4" s="1"/>
  <c r="J36" i="4" s="1"/>
  <c r="L36" i="4" s="1"/>
  <c r="N36" i="4" s="1"/>
  <c r="P36" i="4" s="1"/>
  <c r="D42" i="4" s="1"/>
  <c r="F42" i="4" s="1"/>
  <c r="H42" i="4" s="1"/>
  <c r="J42" i="4" s="1"/>
  <c r="L42" i="4" s="1"/>
  <c r="N42" i="4" s="1"/>
  <c r="P42" i="4" s="1"/>
  <c r="D48" i="4" s="1"/>
  <c r="F48" i="4" s="1"/>
  <c r="H48" i="4" s="1"/>
  <c r="J48" i="4" s="1"/>
  <c r="L48" i="4" s="1"/>
  <c r="N48" i="4" s="1"/>
  <c r="P48" i="4" s="1"/>
  <c r="D54" i="4" s="1"/>
  <c r="F54" i="4" s="1"/>
  <c r="H54" i="4" s="1"/>
  <c r="J54" i="4" s="1"/>
  <c r="L54" i="4" s="1"/>
  <c r="N54" i="4" s="1"/>
  <c r="P54" i="4" s="1"/>
  <c r="D60" i="4" s="1"/>
  <c r="F60" i="4" s="1"/>
  <c r="H60" i="4" s="1"/>
  <c r="J60" i="4" s="1"/>
  <c r="L60" i="4" s="1"/>
  <c r="N60" i="4" s="1"/>
  <c r="P60" i="4" s="1"/>
  <c r="D66" i="4" s="1"/>
  <c r="F66" i="4" s="1"/>
  <c r="H66" i="4" s="1"/>
  <c r="J66" i="4" s="1"/>
  <c r="L66" i="4" s="1"/>
  <c r="N66" i="4" s="1"/>
  <c r="P66" i="4" s="1"/>
  <c r="D72" i="4" s="1"/>
  <c r="F72" i="4" s="1"/>
  <c r="H72" i="4" s="1"/>
  <c r="J72" i="4" s="1"/>
  <c r="L72" i="4" s="1"/>
  <c r="N72" i="4" s="1"/>
  <c r="P72" i="4" s="1"/>
  <c r="D78" i="4" s="1"/>
  <c r="F78" i="4" s="1"/>
  <c r="H78" i="4" s="1"/>
  <c r="J78" i="4" s="1"/>
  <c r="L78" i="4" s="1"/>
  <c r="N78" i="4" s="1"/>
  <c r="P78" i="4" s="1"/>
  <c r="D84" i="4" s="1"/>
  <c r="F84" i="4" s="1"/>
  <c r="H84" i="4" s="1"/>
  <c r="J84" i="4" s="1"/>
  <c r="L84" i="4" s="1"/>
  <c r="N84" i="4" s="1"/>
  <c r="P84" i="4" s="1"/>
  <c r="D90" i="4" s="1"/>
  <c r="F90" i="4" s="1"/>
  <c r="H90" i="4" s="1"/>
  <c r="J90" i="4" s="1"/>
  <c r="L90" i="4" s="1"/>
  <c r="N90" i="4" s="1"/>
  <c r="P90" i="4" s="1"/>
  <c r="D96" i="4" s="1"/>
  <c r="F96" i="4" s="1"/>
  <c r="H96" i="4" s="1"/>
  <c r="J96" i="4" s="1"/>
  <c r="L96" i="4" s="1"/>
  <c r="N96" i="4" s="1"/>
  <c r="P96" i="4" s="1"/>
  <c r="D102" i="4" s="1"/>
  <c r="F102" i="4" s="1"/>
  <c r="H102" i="4" s="1"/>
  <c r="J102" i="4" s="1"/>
  <c r="L102" i="4" s="1"/>
  <c r="N102" i="4" s="1"/>
  <c r="P102" i="4" s="1"/>
  <c r="W17" i="4"/>
  <c r="G168" i="5"/>
  <c r="G173" i="5"/>
  <c r="G174" i="5"/>
  <c r="G175" i="5"/>
  <c r="G176" i="5"/>
  <c r="G177" i="5"/>
  <c r="G178" i="5"/>
  <c r="G179" i="5"/>
  <c r="G180" i="5"/>
  <c r="G181" i="5"/>
  <c r="G182" i="5"/>
  <c r="AH34" i="4" l="1"/>
  <c r="AF34" i="4"/>
  <c r="T91" i="4"/>
  <c r="AA35" i="4"/>
  <c r="T93" i="4"/>
  <c r="R93" i="4"/>
  <c r="AD34" i="4"/>
  <c r="AC34" i="4"/>
  <c r="AE34" i="4"/>
  <c r="AG34" i="4"/>
  <c r="AI34" i="4"/>
  <c r="AJ34" i="4"/>
  <c r="AF33" i="4"/>
  <c r="AJ33" i="4"/>
  <c r="AE33" i="4"/>
  <c r="AI33" i="4"/>
  <c r="AD33" i="4"/>
  <c r="AH33" i="4"/>
  <c r="AC33" i="4"/>
  <c r="AG33" i="4"/>
  <c r="AC32" i="4"/>
  <c r="AG32" i="4"/>
  <c r="AF32" i="4"/>
  <c r="AJ32" i="4"/>
  <c r="AE32" i="4"/>
  <c r="AI32" i="4"/>
  <c r="AD32" i="4"/>
  <c r="AH32" i="4"/>
  <c r="AF31" i="4"/>
  <c r="AJ31" i="4"/>
  <c r="AE31" i="4"/>
  <c r="AI31" i="4"/>
  <c r="AD31" i="4"/>
  <c r="AH31" i="4"/>
  <c r="AC31" i="4"/>
  <c r="AG31" i="4"/>
  <c r="AD23" i="4"/>
  <c r="AI24" i="4"/>
  <c r="AE23" i="4"/>
  <c r="AH23" i="4"/>
  <c r="AF23" i="4"/>
  <c r="AJ23" i="4"/>
  <c r="AG23" i="4"/>
  <c r="AC23" i="4"/>
  <c r="AI23" i="4"/>
  <c r="R99" i="4" l="1"/>
  <c r="T99" i="4"/>
  <c r="T97" i="4"/>
  <c r="AA36" i="4"/>
  <c r="AE35" i="4"/>
  <c r="AG35" i="4"/>
  <c r="AI35" i="4"/>
  <c r="AD35" i="4"/>
  <c r="AJ35" i="4"/>
  <c r="AH35" i="4"/>
  <c r="AC35" i="4"/>
  <c r="AF35" i="4"/>
  <c r="AA25" i="4"/>
  <c r="AD25" i="4" s="1"/>
  <c r="AE24" i="4"/>
  <c r="AJ24" i="4"/>
  <c r="AH24" i="4"/>
  <c r="AF24" i="4"/>
  <c r="AD24" i="4"/>
  <c r="AG24" i="4"/>
  <c r="AC24" i="4"/>
  <c r="AJ26" i="4"/>
  <c r="AG26" i="4"/>
  <c r="AF26" i="4"/>
  <c r="AE26" i="4"/>
  <c r="AI26" i="4"/>
  <c r="AC26" i="4"/>
  <c r="AD26" i="4"/>
  <c r="AH26" i="4"/>
  <c r="AC36" i="4" l="1"/>
  <c r="AD36" i="4"/>
  <c r="AF36" i="4"/>
  <c r="AE36" i="4"/>
  <c r="AI36" i="4"/>
  <c r="AG36" i="4"/>
  <c r="AH36" i="4"/>
  <c r="AJ36" i="4"/>
  <c r="T105" i="4"/>
  <c r="AA37" i="4"/>
  <c r="R105" i="4"/>
  <c r="T103" i="4"/>
  <c r="AJ25" i="4"/>
  <c r="AH25" i="4"/>
  <c r="AG25" i="4"/>
  <c r="AE25" i="4"/>
  <c r="AF25" i="4"/>
  <c r="AI25" i="4"/>
  <c r="AC25" i="4"/>
  <c r="AI27" i="4"/>
  <c r="AE37" i="4" l="1"/>
  <c r="AJ37" i="4"/>
  <c r="AH37" i="4"/>
  <c r="AG37" i="4"/>
  <c r="AI37" i="4"/>
  <c r="AF37" i="4"/>
  <c r="AD37" i="4"/>
  <c r="AC37" i="4"/>
  <c r="AC28" i="4"/>
  <c r="AD27" i="4"/>
  <c r="AC27" i="4"/>
  <c r="AE27" i="4"/>
  <c r="AJ27" i="4"/>
  <c r="AG27" i="4"/>
  <c r="AF27" i="4"/>
  <c r="AH27" i="4"/>
  <c r="AH28" i="4" l="1"/>
  <c r="AJ28" i="4"/>
  <c r="AF28" i="4"/>
  <c r="AD28" i="4"/>
  <c r="AE28" i="4"/>
  <c r="AG28" i="4"/>
  <c r="AI28" i="4"/>
  <c r="AI29" i="4"/>
  <c r="AF29" i="4" l="1"/>
  <c r="AC29" i="4"/>
  <c r="AJ30" i="4"/>
  <c r="AJ29" i="4"/>
  <c r="AD29" i="4"/>
  <c r="AH29" i="4"/>
  <c r="AE29" i="4"/>
  <c r="AG29" i="4"/>
  <c r="AC30" i="4" l="1"/>
  <c r="AG30" i="4"/>
  <c r="AF30" i="4"/>
  <c r="AD30" i="4"/>
  <c r="AH30" i="4"/>
  <c r="AE30" i="4"/>
  <c r="AI30" i="4"/>
  <c r="T79" i="4" l="1"/>
  <c r="R81" i="4"/>
</calcChain>
</file>

<file path=xl/sharedStrings.xml><?xml version="1.0" encoding="utf-8"?>
<sst xmlns="http://schemas.openxmlformats.org/spreadsheetml/2006/main" count="293" uniqueCount="134">
  <si>
    <t>IMC</t>
  </si>
  <si>
    <t>Agosto</t>
  </si>
  <si>
    <t>Setembro</t>
  </si>
  <si>
    <t>Treino A</t>
  </si>
  <si>
    <t>Treino B</t>
  </si>
  <si>
    <t>Treino C</t>
  </si>
  <si>
    <t>Classificação</t>
  </si>
  <si>
    <t>baixo peso severo</t>
  </si>
  <si>
    <t>baixo peso moderado</t>
  </si>
  <si>
    <t>baixo peso leve</t>
  </si>
  <si>
    <t>peso normal</t>
  </si>
  <si>
    <t>obesidade moderada</t>
  </si>
  <si>
    <t>obesidade alta</t>
  </si>
  <si>
    <t>obesidade muito alta</t>
  </si>
  <si>
    <t>IDADE</t>
  </si>
  <si>
    <t>PESO (KG)</t>
  </si>
  <si>
    <t>ALTURA (m)</t>
  </si>
  <si>
    <t>CLASSIFICAÇÃO</t>
  </si>
  <si>
    <t>EM REPOUSO</t>
  </si>
  <si>
    <t>RESERVA</t>
  </si>
  <si>
    <t>MÁXIMA</t>
  </si>
  <si>
    <t>FREQUÊNCIA CARDÍACA NORMAL (BPM)</t>
  </si>
  <si>
    <t>FCTreino 1</t>
  </si>
  <si>
    <t>INTENSIDADE 1</t>
  </si>
  <si>
    <t>INTENSIDADE 2</t>
  </si>
  <si>
    <t>FCTreino 2</t>
  </si>
  <si>
    <t>INFORMAÇÕES BÁSICAS DO ATLETA</t>
  </si>
  <si>
    <t>NOME COMPLETO</t>
  </si>
  <si>
    <t>Janeiro</t>
  </si>
  <si>
    <t>Fevereiro</t>
  </si>
  <si>
    <t>Dezembro</t>
  </si>
  <si>
    <t>Novembro</t>
  </si>
  <si>
    <t>Março</t>
  </si>
  <si>
    <t>Abril</t>
  </si>
  <si>
    <t>Maio</t>
  </si>
  <si>
    <t>Junho</t>
  </si>
  <si>
    <t>Julho</t>
  </si>
  <si>
    <t>Outubro</t>
  </si>
  <si>
    <t>DESCRIÇÃO</t>
  </si>
  <si>
    <t>EXERCÍCIO</t>
  </si>
  <si>
    <t>SÉRIES</t>
  </si>
  <si>
    <t>REPETIÇÕES</t>
  </si>
  <si>
    <t>OBSERVAÇÕES</t>
  </si>
  <si>
    <t>Bike 4</t>
  </si>
  <si>
    <t>Treino D</t>
  </si>
  <si>
    <t>DETALHAMENTO DO TREINO</t>
  </si>
  <si>
    <t>FASES</t>
  </si>
  <si>
    <t>DISTÂNCIA (KM)</t>
  </si>
  <si>
    <t>TEMPO (MIN)</t>
  </si>
  <si>
    <t>VEL. MÉDIA (KM/H)</t>
  </si>
  <si>
    <t>NÍVEL</t>
  </si>
  <si>
    <t>pré-obesidade</t>
  </si>
  <si>
    <t>INÍCIO</t>
  </si>
  <si>
    <t>Semana 1</t>
  </si>
  <si>
    <t>Semana 2</t>
  </si>
  <si>
    <t>Semana 3</t>
  </si>
  <si>
    <t>Semana 4</t>
  </si>
  <si>
    <t>Semana 5</t>
  </si>
  <si>
    <t>Semana 6</t>
  </si>
  <si>
    <t>Semana 7</t>
  </si>
  <si>
    <t>Semana 8</t>
  </si>
  <si>
    <t>Semana 9</t>
  </si>
  <si>
    <t>Semana 10</t>
  </si>
  <si>
    <t>TÉRMINO</t>
  </si>
  <si>
    <t>Peso inicial</t>
  </si>
  <si>
    <t>Informações, novidades, curiosidades e ideias envolvendo você no mundo do treinamento, esporte e saúde!</t>
  </si>
  <si>
    <t>Planilhas profissionais, visualmente agradáveis, fáceis de utilizar e gratuitas para várias aplicações do seu dia-a-dia.</t>
  </si>
  <si>
    <t>CONTROLE DE TREINAMENTO</t>
  </si>
  <si>
    <t>GÊNERO</t>
  </si>
  <si>
    <t>PRINCIPAIS OBJETIVOS COM O TREINAMENTO</t>
  </si>
  <si>
    <t>META (KG)</t>
  </si>
  <si>
    <t>PLANEJAMENTO DO CICLO DE TREINAMENTO</t>
  </si>
  <si>
    <t>IMC PROPOSTO</t>
  </si>
  <si>
    <t>IMC ATUAL</t>
  </si>
  <si>
    <t>TREINAMENTO PREVISTO PARA A SEMANA</t>
  </si>
  <si>
    <t>RESULTADO PARCIAL</t>
  </si>
  <si>
    <t>IMC PARCIAL</t>
  </si>
  <si>
    <t>PARA A META (KG)</t>
  </si>
  <si>
    <t>VARIAÇÃO (KG)</t>
  </si>
  <si>
    <t>meta</t>
  </si>
  <si>
    <t>TREINOS: MUSCULAÇÃO/GINÁSTICA</t>
  </si>
  <si>
    <t>Planilha de Controle de Resultados e Treinamento</t>
  </si>
  <si>
    <t>Acompanhamento Gráfico da Evolução do Atleta</t>
  </si>
  <si>
    <t>Esta planilha foi desenvolvida com a colaboração técnica de:</t>
  </si>
  <si>
    <t>Semana 11</t>
  </si>
  <si>
    <t>Semana 12</t>
  </si>
  <si>
    <t>Semana 13</t>
  </si>
  <si>
    <t>Semana 14</t>
  </si>
  <si>
    <t>Detalhamento de Treinos</t>
  </si>
  <si>
    <t>INTERVALO</t>
  </si>
  <si>
    <t>Siga-nos e Compartilhe</t>
  </si>
  <si>
    <t>Treino E</t>
  </si>
  <si>
    <t xml:space="preserve">Terça-Feira: </t>
  </si>
  <si>
    <t>Segunda Feira:</t>
  </si>
  <si>
    <t xml:space="preserve">Quarta-Feira: </t>
  </si>
  <si>
    <t xml:space="preserve">Quinta-Feira: </t>
  </si>
  <si>
    <t xml:space="preserve">Sexta Feira: </t>
  </si>
  <si>
    <t>jôsie matos</t>
  </si>
  <si>
    <t>alongamentos/aquecimento/ 20min</t>
  </si>
  <si>
    <t>agachamento livre ou smith ou rack</t>
  </si>
  <si>
    <t>1min</t>
  </si>
  <si>
    <t>avanco com halter</t>
  </si>
  <si>
    <t>leg 45</t>
  </si>
  <si>
    <t xml:space="preserve">20 min esteira </t>
  </si>
  <si>
    <t>alternar entre velocidades 5/7/8</t>
  </si>
  <si>
    <t>alongamentos</t>
  </si>
  <si>
    <t>swing kettlebell</t>
  </si>
  <si>
    <t>10 min</t>
  </si>
  <si>
    <t>30seg</t>
  </si>
  <si>
    <t>esteira velocidade 6.0</t>
  </si>
  <si>
    <t>4min</t>
  </si>
  <si>
    <t>abdominal prancha</t>
  </si>
  <si>
    <t>40seg</t>
  </si>
  <si>
    <t>esteira velocidade 7.0</t>
  </si>
  <si>
    <t>3min</t>
  </si>
  <si>
    <t>abdominal remador</t>
  </si>
  <si>
    <t>esteira velocidade 8.0</t>
  </si>
  <si>
    <t>rosca direta</t>
  </si>
  <si>
    <t>triceps corda</t>
  </si>
  <si>
    <t>puxador costa</t>
  </si>
  <si>
    <t>supino reto</t>
  </si>
  <si>
    <t>desenvolvimento máquina</t>
  </si>
  <si>
    <t>30min esteira</t>
  </si>
  <si>
    <t>alternar entre velocidade 5/7/8/9/10</t>
  </si>
  <si>
    <t>Fortalecimento dos muscúlos e articulações e emagrecimento.</t>
  </si>
  <si>
    <t>M</t>
  </si>
  <si>
    <t>F</t>
  </si>
  <si>
    <t>Treino F</t>
  </si>
  <si>
    <t>Treino G</t>
  </si>
  <si>
    <t>Treino H</t>
  </si>
  <si>
    <t>Treino I</t>
  </si>
  <si>
    <t>Treino J</t>
  </si>
  <si>
    <t>Treino K</t>
  </si>
  <si>
    <t>Treino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</si>
</sst>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yy"/>
    <numFmt numFmtId="166" formatCode="dd/mm&quot; (&quot;ddd&quot;)&quot;"/>
    <numFmt numFmtId="167" formatCode="\+0.0;\-0.0;\-"/>
    <numFmt numFmtId="168" formatCode="0.0;0.0;\-"/>
    <numFmt numFmtId="169" formatCode="\+0.0;\-0.0;0.0"/>
  </numFmts>
  <fonts count="3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22"/>
      <color theme="0"/>
      <name val="Franklin Gothic Medium"/>
      <family val="2"/>
    </font>
    <font>
      <i/>
      <sz val="22"/>
      <color theme="0"/>
      <name val="Franklin Gothic Medium"/>
      <family val="2"/>
    </font>
    <font>
      <b/>
      <i/>
      <sz val="14"/>
      <color theme="1" tint="0.34998626667073579"/>
      <name val="Calibri"/>
      <family val="2"/>
      <scheme val="minor"/>
    </font>
    <font>
      <sz val="16"/>
      <color theme="1" tint="0.34998626667073579"/>
      <name val="Calibri"/>
      <family val="2"/>
      <scheme val="minor"/>
    </font>
    <font>
      <i/>
      <sz val="9"/>
      <color theme="5" tint="-0.249977111117893"/>
      <name val="Calibri"/>
      <family val="2"/>
      <scheme val="minor"/>
    </font>
    <font>
      <i/>
      <sz val="9"/>
      <color theme="1" tint="0.499984740745262"/>
      <name val="Calibri"/>
      <family val="2"/>
      <scheme val="minor"/>
    </font>
    <font>
      <i/>
      <sz val="11"/>
      <color theme="5" tint="-0.249977111117893"/>
      <name val="Calibri"/>
      <family val="2"/>
      <scheme val="minor"/>
    </font>
    <font>
      <i/>
      <sz val="14"/>
      <color theme="0"/>
      <name val="Calibri"/>
      <family val="2"/>
      <scheme val="minor"/>
    </font>
    <font>
      <u/>
      <sz val="11"/>
      <color theme="10"/>
      <name val="Calibri"/>
      <family val="2"/>
      <scheme val="minor"/>
    </font>
    <font>
      <i/>
      <u/>
      <sz val="11"/>
      <color theme="5" tint="-0.249977111117893"/>
      <name val="Calibri"/>
      <family val="2"/>
      <scheme val="minor"/>
    </font>
    <font>
      <i/>
      <sz val="11"/>
      <color theme="1" tint="0.499984740745262"/>
      <name val="Calibri"/>
      <family val="2"/>
      <scheme val="minor"/>
    </font>
    <font>
      <sz val="16"/>
      <color theme="5" tint="-0.249977111117893"/>
      <name val="Calibri"/>
      <family val="2"/>
      <scheme val="minor"/>
    </font>
    <font>
      <sz val="11"/>
      <color theme="5" tint="-0.249977111117893"/>
      <name val="Calibri"/>
      <family val="2"/>
      <scheme val="minor"/>
    </font>
    <font>
      <sz val="8"/>
      <color theme="1"/>
      <name val="Calibri"/>
      <family val="2"/>
      <scheme val="minor"/>
    </font>
    <font>
      <i/>
      <sz val="12"/>
      <color theme="1" tint="0.34998626667073579"/>
      <name val="Calibri"/>
      <family val="2"/>
      <scheme val="minor"/>
    </font>
    <font>
      <sz val="10"/>
      <color theme="0"/>
      <name val="Calibri"/>
      <family val="2"/>
      <scheme val="minor"/>
    </font>
    <font>
      <sz val="8"/>
      <color theme="0"/>
      <name val="Calibri"/>
      <family val="2"/>
      <scheme val="minor"/>
    </font>
    <font>
      <sz val="9"/>
      <color theme="0"/>
      <name val="Calibri"/>
      <family val="2"/>
      <scheme val="minor"/>
    </font>
    <font>
      <sz val="9"/>
      <color rgb="FFB1423F"/>
      <name val="Calibri"/>
      <family val="2"/>
      <scheme val="minor"/>
    </font>
    <font>
      <sz val="11"/>
      <color rgb="FFB1423F"/>
      <name val="Calibri"/>
      <family val="2"/>
      <scheme val="minor"/>
    </font>
    <font>
      <b/>
      <i/>
      <sz val="11"/>
      <color theme="1"/>
      <name val="Calibri"/>
      <family val="2"/>
      <scheme val="minor"/>
    </font>
    <font>
      <b/>
      <sz val="10"/>
      <color theme="1" tint="0.34998626667073579"/>
      <name val="Calibri"/>
      <family val="2"/>
      <scheme val="minor"/>
    </font>
    <font>
      <sz val="10"/>
      <color theme="1" tint="0.34998626667073579"/>
      <name val="Calibri"/>
      <family val="2"/>
      <scheme val="minor"/>
    </font>
    <font>
      <i/>
      <sz val="20"/>
      <color theme="5" tint="-0.249977111117893"/>
      <name val="Calibri"/>
      <family val="2"/>
      <scheme val="minor"/>
    </font>
    <font>
      <sz val="12"/>
      <color theme="1" tint="0.34998626667073579"/>
      <name val="Calibri"/>
      <family val="2"/>
      <scheme val="minor"/>
    </font>
    <font>
      <i/>
      <u/>
      <sz val="11"/>
      <color rgb="FF762C2A"/>
      <name val="Calibri"/>
      <family val="2"/>
      <scheme val="minor"/>
    </font>
    <font>
      <b/>
      <i/>
      <sz val="12"/>
      <color theme="3"/>
      <name val="Calibri"/>
      <family val="2"/>
      <scheme val="minor"/>
    </font>
    <font>
      <b/>
      <i/>
      <sz val="14"/>
      <color theme="3"/>
      <name val="Calibri"/>
      <family val="2"/>
      <scheme val="minor"/>
    </font>
    <font>
      <b/>
      <i/>
      <sz val="10"/>
      <color theme="3"/>
      <name val="Calibri"/>
      <family val="2"/>
      <scheme val="minor"/>
    </font>
    <font>
      <i/>
      <sz val="20"/>
      <color theme="0"/>
      <name val="Franklin Gothic Medium"/>
      <family val="2"/>
    </font>
  </fonts>
  <fills count="11">
    <fill>
      <patternFill patternType="none"/>
    </fill>
    <fill>
      <patternFill patternType="gray125"/>
    </fill>
    <fill>
      <patternFill patternType="solid">
        <fgColor theme="0" tint="-4.9989318521683403E-2"/>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2"/>
        <bgColor indexed="64"/>
      </patternFill>
    </fill>
    <fill>
      <patternFill patternType="solid">
        <fgColor theme="4"/>
        <bgColor indexed="64"/>
      </patternFill>
    </fill>
  </fills>
  <borders count="16">
    <border>
      <left/>
      <right/>
      <top/>
      <bottom/>
      <diagonal/>
    </border>
    <border>
      <left style="thick">
        <color theme="5" tint="-0.24994659260841701"/>
      </left>
      <right/>
      <top style="thick">
        <color theme="5" tint="-0.24994659260841701"/>
      </top>
      <bottom style="thick">
        <color theme="5" tint="-0.24994659260841701"/>
      </bottom>
      <diagonal/>
    </border>
    <border>
      <left/>
      <right/>
      <top style="thick">
        <color theme="5" tint="-0.24994659260841701"/>
      </top>
      <bottom style="thick">
        <color theme="5" tint="-0.24994659260841701"/>
      </bottom>
      <diagonal/>
    </border>
    <border>
      <left/>
      <right style="thick">
        <color theme="5" tint="-0.24994659260841701"/>
      </right>
      <top style="thick">
        <color theme="5" tint="-0.24994659260841701"/>
      </top>
      <bottom style="thick">
        <color theme="5" tint="-0.2499465926084170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top/>
      <bottom style="hair">
        <color auto="1"/>
      </bottom>
      <diagonal/>
    </border>
    <border>
      <left/>
      <right/>
      <top/>
      <bottom style="thin">
        <color theme="5" tint="-0.2499465926084170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theme="0"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3"/>
      </bottom>
      <diagonal/>
    </border>
  </borders>
  <cellStyleXfs count="3">
    <xf numFmtId="0" fontId="0" fillId="0" borderId="0"/>
    <xf numFmtId="9" fontId="3" fillId="0" borderId="0" applyFont="0" applyFill="0" applyBorder="0" applyAlignment="0" applyProtection="0"/>
    <xf numFmtId="0" fontId="12" fillId="0" borderId="0" applyNumberFormat="0" applyFill="0" applyBorder="0" applyAlignment="0" applyProtection="0"/>
  </cellStyleXfs>
  <cellXfs count="104">
    <xf numFmtId="0" fontId="0" fillId="0" borderId="0" xfId="0"/>
    <xf numFmtId="0" fontId="0" fillId="4" borderId="0" xfId="0" applyFill="1"/>
    <xf numFmtId="0" fontId="5" fillId="3" borderId="1" xfId="0" applyFont="1" applyFill="1" applyBorder="1"/>
    <xf numFmtId="0" fontId="4" fillId="3" borderId="2" xfId="0" applyFont="1" applyFill="1" applyBorder="1"/>
    <xf numFmtId="0" fontId="4" fillId="3" borderId="3" xfId="0" applyFont="1" applyFill="1" applyBorder="1"/>
    <xf numFmtId="0" fontId="6" fillId="0" borderId="0" xfId="0" applyFont="1"/>
    <xf numFmtId="0" fontId="5" fillId="3" borderId="2" xfId="0" applyFont="1" applyFill="1" applyBorder="1"/>
    <xf numFmtId="0" fontId="0" fillId="0" borderId="0" xfId="0" applyAlignment="1">
      <alignment vertical="center"/>
    </xf>
    <xf numFmtId="0" fontId="0" fillId="0" borderId="0" xfId="0" applyBorder="1" applyAlignment="1">
      <alignment vertical="center"/>
    </xf>
    <xf numFmtId="0" fontId="7" fillId="0" borderId="0" xfId="0" applyFont="1" applyAlignment="1">
      <alignment vertical="center"/>
    </xf>
    <xf numFmtId="0" fontId="9" fillId="0" borderId="0" xfId="0" applyFont="1" applyAlignment="1">
      <alignment horizontal="center" wrapText="1"/>
    </xf>
    <xf numFmtId="164" fontId="7" fillId="0" borderId="0" xfId="0" applyNumberFormat="1" applyFont="1" applyBorder="1" applyAlignment="1">
      <alignment horizontal="center" vertical="center"/>
    </xf>
    <xf numFmtId="0" fontId="1" fillId="0" borderId="0" xfId="0" applyFont="1" applyFill="1" applyBorder="1" applyAlignment="1"/>
    <xf numFmtId="0" fontId="1" fillId="0" borderId="0" xfId="0" applyFont="1" applyFill="1" applyBorder="1"/>
    <xf numFmtId="0" fontId="2" fillId="0" borderId="0" xfId="0" applyFont="1" applyFill="1" applyBorder="1"/>
    <xf numFmtId="0" fontId="10" fillId="0" borderId="0" xfId="0" applyFont="1" applyAlignment="1">
      <alignment horizontal="right" vertical="center"/>
    </xf>
    <xf numFmtId="0" fontId="9" fillId="0" borderId="0" xfId="0" applyFont="1" applyAlignment="1">
      <alignment horizontal="left" wrapText="1"/>
    </xf>
    <xf numFmtId="164" fontId="7" fillId="5" borderId="0" xfId="0" applyNumberFormat="1" applyFont="1" applyFill="1" applyBorder="1" applyAlignment="1">
      <alignment horizontal="center" vertical="center"/>
    </xf>
    <xf numFmtId="0" fontId="9" fillId="5" borderId="0" xfId="0" applyFont="1" applyFill="1" applyBorder="1" applyAlignment="1">
      <alignment horizontal="left" wrapText="1"/>
    </xf>
    <xf numFmtId="0" fontId="9" fillId="5" borderId="0" xfId="0" applyFont="1" applyFill="1" applyBorder="1" applyAlignment="1">
      <alignment horizontal="center" wrapText="1"/>
    </xf>
    <xf numFmtId="0" fontId="6" fillId="0" borderId="0" xfId="0" applyFont="1" applyAlignment="1">
      <alignment vertical="center"/>
    </xf>
    <xf numFmtId="1" fontId="13" fillId="0" borderId="0" xfId="2" applyNumberFormat="1" applyFont="1" applyAlignment="1">
      <alignment horizontal="center" vertical="center"/>
    </xf>
    <xf numFmtId="0" fontId="0" fillId="0" borderId="0" xfId="0" applyBorder="1"/>
    <xf numFmtId="166" fontId="9" fillId="0" borderId="0" xfId="0" applyNumberFormat="1" applyFont="1" applyAlignment="1">
      <alignment horizontal="center" wrapText="1"/>
    </xf>
    <xf numFmtId="1" fontId="15" fillId="0" borderId="0" xfId="0" applyNumberFormat="1" applyFont="1" applyBorder="1" applyAlignment="1">
      <alignment horizontal="center" vertical="center"/>
    </xf>
    <xf numFmtId="0" fontId="16" fillId="0" borderId="0" xfId="0" applyFont="1"/>
    <xf numFmtId="0" fontId="16" fillId="0" borderId="0" xfId="0" quotePrefix="1" applyFont="1" applyAlignment="1">
      <alignment vertical="center"/>
    </xf>
    <xf numFmtId="0" fontId="17" fillId="0" borderId="0" xfId="0" applyFont="1"/>
    <xf numFmtId="0" fontId="17" fillId="0" borderId="0" xfId="0" applyFont="1" applyAlignment="1">
      <alignment vertical="center"/>
    </xf>
    <xf numFmtId="0" fontId="0" fillId="0" borderId="0" xfId="0" applyAlignment="1"/>
    <xf numFmtId="0" fontId="17" fillId="0" borderId="0" xfId="0" applyFont="1" applyAlignment="1"/>
    <xf numFmtId="0" fontId="2" fillId="0" borderId="0" xfId="0" applyFont="1" applyFill="1" applyBorder="1" applyAlignment="1"/>
    <xf numFmtId="0" fontId="0" fillId="7" borderId="0" xfId="0" applyFill="1" applyAlignment="1">
      <alignment vertical="center"/>
    </xf>
    <xf numFmtId="0" fontId="0" fillId="7" borderId="0" xfId="0" applyFill="1"/>
    <xf numFmtId="0" fontId="9" fillId="7" borderId="0" xfId="0" applyFont="1" applyFill="1" applyAlignment="1">
      <alignment horizontal="center" wrapText="1"/>
    </xf>
    <xf numFmtId="167" fontId="7" fillId="0" borderId="0" xfId="0" applyNumberFormat="1" applyFont="1" applyBorder="1" applyAlignment="1">
      <alignment horizontal="center" vertical="center"/>
    </xf>
    <xf numFmtId="168" fontId="7" fillId="0" borderId="0" xfId="0" applyNumberFormat="1" applyFont="1" applyBorder="1" applyAlignment="1">
      <alignment horizontal="center" vertical="center"/>
    </xf>
    <xf numFmtId="169" fontId="7" fillId="0" borderId="0" xfId="0" applyNumberFormat="1" applyFont="1" applyBorder="1" applyAlignment="1">
      <alignment horizontal="center" vertical="center"/>
    </xf>
    <xf numFmtId="0" fontId="14" fillId="0" borderId="0" xfId="0" applyFont="1" applyAlignment="1">
      <alignment vertical="center"/>
    </xf>
    <xf numFmtId="0" fontId="0" fillId="0" borderId="11" xfId="0" applyBorder="1"/>
    <xf numFmtId="0" fontId="0" fillId="3" borderId="11" xfId="0" applyFill="1" applyBorder="1"/>
    <xf numFmtId="0" fontId="0" fillId="6" borderId="12" xfId="0" applyFill="1" applyBorder="1"/>
    <xf numFmtId="0" fontId="0" fillId="2" borderId="0" xfId="0" applyFill="1" applyBorder="1"/>
    <xf numFmtId="0" fontId="0" fillId="2" borderId="12" xfId="0" applyFill="1" applyBorder="1"/>
    <xf numFmtId="1" fontId="7" fillId="2" borderId="4" xfId="0" applyNumberFormat="1" applyFont="1" applyFill="1" applyBorder="1" applyAlignment="1" applyProtection="1">
      <alignment horizontal="center" vertical="center"/>
      <protection locked="0"/>
    </xf>
    <xf numFmtId="165" fontId="7" fillId="2" borderId="4" xfId="0" applyNumberFormat="1" applyFont="1" applyFill="1" applyBorder="1" applyAlignment="1" applyProtection="1">
      <alignment horizontal="center" vertical="center"/>
      <protection locked="0"/>
    </xf>
    <xf numFmtId="164" fontId="7" fillId="2" borderId="4" xfId="0" applyNumberFormat="1" applyFont="1" applyFill="1" applyBorder="1" applyAlignment="1" applyProtection="1">
      <alignment horizontal="center" vertical="center"/>
      <protection locked="0"/>
    </xf>
    <xf numFmtId="9" fontId="7" fillId="2" borderId="4" xfId="1" applyFont="1" applyFill="1" applyBorder="1" applyAlignment="1" applyProtection="1">
      <alignment horizontal="center" vertical="center"/>
      <protection locked="0"/>
    </xf>
    <xf numFmtId="2" fontId="7" fillId="2" borderId="4" xfId="0" applyNumberFormat="1" applyFont="1" applyFill="1" applyBorder="1" applyAlignment="1" applyProtection="1">
      <alignment horizontal="center" vertical="center"/>
      <protection locked="0"/>
    </xf>
    <xf numFmtId="1" fontId="7" fillId="2" borderId="4" xfId="0" applyNumberFormat="1" applyFont="1" applyFill="1" applyBorder="1" applyAlignment="1" applyProtection="1">
      <alignment horizontal="left" vertical="center"/>
      <protection locked="0"/>
    </xf>
    <xf numFmtId="164" fontId="7" fillId="2" borderId="4" xfId="0" applyNumberFormat="1" applyFont="1" applyFill="1" applyBorder="1" applyAlignment="1" applyProtection="1">
      <alignment horizontal="left" vertical="center"/>
      <protection locked="0"/>
    </xf>
    <xf numFmtId="0" fontId="17" fillId="2" borderId="0" xfId="0" applyFont="1" applyFill="1" applyAlignment="1"/>
    <xf numFmtId="0" fontId="17" fillId="2" borderId="0" xfId="0" applyFont="1" applyFill="1"/>
    <xf numFmtId="0" fontId="17" fillId="2" borderId="10" xfId="0" applyFont="1" applyFill="1" applyBorder="1"/>
    <xf numFmtId="0" fontId="17" fillId="2" borderId="10" xfId="0" applyFont="1" applyFill="1" applyBorder="1" applyAlignment="1">
      <alignment horizontal="center"/>
    </xf>
    <xf numFmtId="0" fontId="20" fillId="8" borderId="10" xfId="0" applyFont="1" applyFill="1" applyBorder="1"/>
    <xf numFmtId="164" fontId="20" fillId="8" borderId="13" xfId="0" applyNumberFormat="1" applyFont="1" applyFill="1" applyBorder="1"/>
    <xf numFmtId="0" fontId="20" fillId="8" borderId="14" xfId="0" applyFont="1" applyFill="1" applyBorder="1"/>
    <xf numFmtId="1" fontId="20" fillId="8" borderId="14" xfId="0" applyNumberFormat="1" applyFont="1" applyFill="1" applyBorder="1"/>
    <xf numFmtId="0" fontId="23" fillId="0" borderId="0" xfId="0" applyFont="1"/>
    <xf numFmtId="1" fontId="7" fillId="2" borderId="5" xfId="0" applyNumberFormat="1" applyFont="1" applyFill="1" applyBorder="1" applyAlignment="1" applyProtection="1">
      <alignment horizontal="left" vertical="center"/>
      <protection locked="0"/>
    </xf>
    <xf numFmtId="1" fontId="7" fillId="2" borderId="7" xfId="0" applyNumberFormat="1" applyFont="1" applyFill="1" applyBorder="1" applyAlignment="1" applyProtection="1">
      <alignment horizontal="left" vertical="center"/>
      <protection locked="0"/>
    </xf>
    <xf numFmtId="1" fontId="25" fillId="2" borderId="4" xfId="0" applyNumberFormat="1" applyFont="1" applyFill="1" applyBorder="1" applyAlignment="1" applyProtection="1">
      <alignment horizontal="left" vertical="center"/>
      <protection locked="0"/>
    </xf>
    <xf numFmtId="0" fontId="29" fillId="0" borderId="0" xfId="0" applyFont="1" applyAlignment="1">
      <alignment vertical="center"/>
    </xf>
    <xf numFmtId="1" fontId="7" fillId="2" borderId="7" xfId="0" applyNumberFormat="1" applyFont="1" applyFill="1" applyBorder="1" applyAlignment="1" applyProtection="1">
      <alignment horizontal="left" vertical="center"/>
      <protection locked="0"/>
    </xf>
    <xf numFmtId="1" fontId="7" fillId="2" borderId="5" xfId="0" applyNumberFormat="1" applyFont="1" applyFill="1" applyBorder="1" applyAlignment="1" applyProtection="1">
      <alignment horizontal="left" vertical="center"/>
      <protection locked="0"/>
    </xf>
    <xf numFmtId="1" fontId="26" fillId="2" borderId="5" xfId="0" applyNumberFormat="1" applyFont="1" applyFill="1" applyBorder="1" applyAlignment="1" applyProtection="1">
      <alignment horizontal="left" vertical="center"/>
      <protection locked="0"/>
    </xf>
    <xf numFmtId="1" fontId="7" fillId="2" borderId="7" xfId="0" applyNumberFormat="1" applyFont="1" applyFill="1" applyBorder="1" applyAlignment="1" applyProtection="1">
      <alignment horizontal="left" vertical="center"/>
      <protection locked="0"/>
    </xf>
    <xf numFmtId="1" fontId="26" fillId="2" borderId="5" xfId="0" applyNumberFormat="1" applyFont="1" applyFill="1" applyBorder="1" applyAlignment="1" applyProtection="1">
      <alignment horizontal="left" vertical="center"/>
      <protection locked="0"/>
    </xf>
    <xf numFmtId="1" fontId="7" fillId="2" borderId="7" xfId="0" applyNumberFormat="1" applyFont="1" applyFill="1" applyBorder="1" applyAlignment="1" applyProtection="1">
      <alignment horizontal="left" vertical="center"/>
      <protection locked="0"/>
    </xf>
    <xf numFmtId="1" fontId="26" fillId="2" borderId="5" xfId="0" applyNumberFormat="1" applyFont="1" applyFill="1" applyBorder="1" applyAlignment="1" applyProtection="1">
      <alignment horizontal="left" vertical="center"/>
      <protection locked="0"/>
    </xf>
    <xf numFmtId="1" fontId="7" fillId="2" borderId="7" xfId="0" applyNumberFormat="1" applyFont="1" applyFill="1" applyBorder="1" applyAlignment="1" applyProtection="1">
      <alignment horizontal="left" vertical="center"/>
      <protection locked="0"/>
    </xf>
    <xf numFmtId="1" fontId="7" fillId="2" borderId="5" xfId="0" applyNumberFormat="1" applyFont="1" applyFill="1" applyBorder="1" applyAlignment="1" applyProtection="1">
      <alignment horizontal="left" vertical="center"/>
      <protection locked="0"/>
    </xf>
    <xf numFmtId="0" fontId="8" fillId="0" borderId="9" xfId="0" applyFont="1" applyBorder="1" applyAlignment="1">
      <alignment horizontal="left" wrapText="1"/>
    </xf>
    <xf numFmtId="0" fontId="7" fillId="2" borderId="5" xfId="0" applyFont="1" applyFill="1" applyBorder="1" applyAlignment="1" applyProtection="1">
      <alignment horizontal="left" vertical="center"/>
      <protection locked="0"/>
    </xf>
    <xf numFmtId="0" fontId="7" fillId="2" borderId="6" xfId="0" applyFont="1" applyFill="1" applyBorder="1" applyAlignment="1" applyProtection="1">
      <alignment horizontal="left" vertical="center"/>
      <protection locked="0"/>
    </xf>
    <xf numFmtId="0" fontId="7" fillId="2" borderId="7" xfId="0" applyFont="1" applyFill="1" applyBorder="1" applyAlignment="1" applyProtection="1">
      <alignment horizontal="left" vertical="center"/>
      <protection locked="0"/>
    </xf>
    <xf numFmtId="0" fontId="9" fillId="0" borderId="8" xfId="0" applyFont="1" applyBorder="1" applyAlignment="1">
      <alignment horizontal="left" wrapText="1"/>
    </xf>
    <xf numFmtId="0" fontId="6" fillId="0" borderId="0" xfId="0" applyFont="1" applyBorder="1" applyAlignment="1">
      <alignment horizontal="left" wrapText="1"/>
    </xf>
    <xf numFmtId="0" fontId="22" fillId="0" borderId="9" xfId="2" applyFont="1" applyBorder="1" applyAlignment="1">
      <alignment horizontal="left" wrapText="1"/>
    </xf>
    <xf numFmtId="0" fontId="11" fillId="4" borderId="0" xfId="0" applyFont="1" applyFill="1" applyAlignment="1">
      <alignment horizontal="center" vertical="center"/>
    </xf>
    <xf numFmtId="0" fontId="24" fillId="0" borderId="0" xfId="0" applyFont="1" applyAlignment="1">
      <alignment horizontal="center" vertical="center"/>
    </xf>
    <xf numFmtId="0" fontId="8" fillId="0" borderId="9" xfId="0" applyFont="1" applyBorder="1" applyAlignment="1">
      <alignment horizontal="center"/>
    </xf>
    <xf numFmtId="1" fontId="26" fillId="2" borderId="5" xfId="0" applyNumberFormat="1" applyFont="1" applyFill="1" applyBorder="1" applyAlignment="1" applyProtection="1">
      <alignment horizontal="left" vertical="center"/>
      <protection locked="0"/>
    </xf>
    <xf numFmtId="1" fontId="26" fillId="2" borderId="7" xfId="0" applyNumberFormat="1" applyFont="1" applyFill="1" applyBorder="1" applyAlignment="1" applyProtection="1">
      <alignment horizontal="left" vertical="center"/>
      <protection locked="0"/>
    </xf>
    <xf numFmtId="1" fontId="28" fillId="2" borderId="5" xfId="0" applyNumberFormat="1" applyFont="1" applyFill="1" applyBorder="1" applyAlignment="1" applyProtection="1">
      <alignment horizontal="left" vertical="center"/>
      <protection locked="0"/>
    </xf>
    <xf numFmtId="1" fontId="28" fillId="2" borderId="7" xfId="0" applyNumberFormat="1" applyFont="1" applyFill="1" applyBorder="1" applyAlignment="1" applyProtection="1">
      <alignment horizontal="left" vertical="center"/>
      <protection locked="0"/>
    </xf>
    <xf numFmtId="1" fontId="7" fillId="2" borderId="7" xfId="0" applyNumberFormat="1" applyFont="1" applyFill="1" applyBorder="1" applyAlignment="1" applyProtection="1">
      <alignment horizontal="left" vertical="center"/>
      <protection locked="0"/>
    </xf>
    <xf numFmtId="0" fontId="27" fillId="0" borderId="9" xfId="0" applyFont="1" applyBorder="1" applyAlignment="1">
      <alignment horizontal="left" wrapText="1"/>
    </xf>
    <xf numFmtId="1" fontId="7" fillId="2" borderId="5" xfId="0" applyNumberFormat="1" applyFont="1" applyFill="1" applyBorder="1" applyAlignment="1" applyProtection="1">
      <alignment horizontal="left" vertical="center"/>
      <protection locked="0"/>
    </xf>
    <xf numFmtId="0" fontId="6" fillId="0" borderId="0" xfId="0" applyFont="1" applyAlignment="1">
      <alignment horizontal="center" vertical="center"/>
    </xf>
    <xf numFmtId="0" fontId="19" fillId="3" borderId="11" xfId="0" applyFont="1" applyFill="1" applyBorder="1" applyAlignment="1">
      <alignment horizontal="center" vertical="center"/>
    </xf>
    <xf numFmtId="0" fontId="18" fillId="2" borderId="0" xfId="2" applyFont="1" applyFill="1" applyBorder="1" applyAlignment="1">
      <alignment horizontal="left" vertical="center" wrapText="1" indent="1"/>
    </xf>
    <xf numFmtId="0" fontId="21" fillId="3" borderId="11" xfId="0" applyFont="1" applyFill="1" applyBorder="1" applyAlignment="1">
      <alignment horizontal="right" vertical="center" wrapText="1" indent="1"/>
    </xf>
    <xf numFmtId="168" fontId="7" fillId="9" borderId="4" xfId="0" applyNumberFormat="1" applyFont="1" applyFill="1" applyBorder="1" applyAlignment="1">
      <alignment horizontal="center" vertical="center"/>
    </xf>
    <xf numFmtId="165" fontId="7" fillId="9" borderId="4" xfId="0" applyNumberFormat="1" applyFont="1" applyFill="1" applyBorder="1" applyAlignment="1">
      <alignment horizontal="center" vertical="center"/>
    </xf>
    <xf numFmtId="0" fontId="9" fillId="0" borderId="0" xfId="0" applyFont="1" applyBorder="1" applyAlignment="1">
      <alignment horizontal="center" wrapText="1"/>
    </xf>
    <xf numFmtId="0" fontId="30" fillId="0" borderId="15" xfId="0" applyFont="1" applyBorder="1" applyAlignment="1">
      <alignment horizontal="left" wrapText="1"/>
    </xf>
    <xf numFmtId="0" fontId="31" fillId="0" borderId="0" xfId="0" applyFont="1" applyAlignment="1">
      <alignment horizontal="left"/>
    </xf>
    <xf numFmtId="0" fontId="32" fillId="0" borderId="15" xfId="0" applyFont="1" applyBorder="1" applyAlignment="1">
      <alignment horizontal="left" wrapText="1"/>
    </xf>
    <xf numFmtId="0" fontId="32" fillId="0" borderId="15" xfId="0" applyFont="1" applyBorder="1" applyAlignment="1">
      <alignment horizontal="center"/>
    </xf>
    <xf numFmtId="0" fontId="0" fillId="10" borderId="0" xfId="0" applyFill="1"/>
    <xf numFmtId="0" fontId="0" fillId="3" borderId="0" xfId="0" applyFill="1"/>
    <xf numFmtId="0" fontId="33" fillId="3" borderId="2" xfId="0" applyFont="1" applyFill="1" applyBorder="1"/>
  </cellXfs>
  <cellStyles count="3">
    <cellStyle name="Hiperlink" xfId="2" builtinId="8"/>
    <cellStyle name="Normal" xfId="0" builtinId="0"/>
    <cellStyle name="Porcentagem" xfId="1" builtinId="5"/>
  </cellStyles>
  <dxfs count="12">
    <dxf>
      <font>
        <b val="0"/>
        <i/>
        <strike val="0"/>
        <condense val="0"/>
        <extend val="0"/>
        <outline val="0"/>
        <shadow val="0"/>
        <u val="none"/>
        <vertAlign val="baseline"/>
        <sz val="11"/>
        <color theme="1"/>
        <name val="Calibri"/>
        <scheme val="minor"/>
      </font>
      <fill>
        <patternFill patternType="none">
          <fgColor indexed="64"/>
          <bgColor auto="1"/>
        </patternFill>
      </fill>
    </dxf>
    <dxf>
      <font>
        <b val="0"/>
        <i/>
        <strike val="0"/>
        <condense val="0"/>
        <extend val="0"/>
        <outline val="0"/>
        <shadow val="0"/>
        <u val="none"/>
        <vertAlign val="baseline"/>
        <sz val="11"/>
        <color theme="1"/>
        <name val="Calibri"/>
        <scheme val="minor"/>
      </font>
      <fill>
        <patternFill patternType="none">
          <fgColor indexed="64"/>
          <bgColor auto="1"/>
        </patternFill>
      </fill>
    </dxf>
    <dxf>
      <font>
        <b val="0"/>
        <i/>
        <strike val="0"/>
        <condense val="0"/>
        <extend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font>
        <color theme="0"/>
      </font>
      <fill>
        <patternFill>
          <bgColor rgb="FF762C2A"/>
        </patternFill>
      </fill>
    </dxf>
    <dxf>
      <font>
        <color theme="0"/>
      </font>
      <fill>
        <patternFill>
          <bgColor rgb="FFB1423F"/>
        </patternFill>
      </fill>
    </dxf>
    <dxf>
      <font>
        <color theme="0"/>
      </font>
      <fill>
        <patternFill>
          <bgColor rgb="FFCD7573"/>
        </patternFill>
      </fill>
    </dxf>
    <dxf>
      <font>
        <color theme="5" tint="-0.24994659260841701"/>
      </font>
      <fill>
        <patternFill>
          <bgColor rgb="FFE2AFAE"/>
        </patternFill>
      </fill>
    </dxf>
    <dxf>
      <font>
        <color theme="0"/>
      </font>
      <fill>
        <patternFill>
          <bgColor rgb="FF00B050"/>
        </patternFill>
      </fill>
    </dxf>
    <dxf>
      <font>
        <color theme="3"/>
      </font>
      <fill>
        <patternFill>
          <bgColor rgb="FFAFC6E1"/>
        </patternFill>
      </fill>
    </dxf>
    <dxf>
      <font>
        <color theme="0"/>
      </font>
      <fill>
        <patternFill>
          <bgColor rgb="FF759CCB"/>
        </patternFill>
      </fill>
    </dxf>
    <dxf>
      <font>
        <color theme="0"/>
      </font>
      <fill>
        <patternFill>
          <bgColor rgb="FF4173AF"/>
        </patternFill>
      </fill>
    </dxf>
  </dxfs>
  <tableStyles count="0" defaultTableStyle="TableStyleMedium2" defaultPivotStyle="PivotStyleLight16"/>
  <colors>
    <mruColors>
      <color rgb="FF762C2A"/>
      <color rgb="FFB1423F"/>
      <color rgb="FFE2AFAE"/>
      <color rgb="FFCD7573"/>
      <color rgb="FFAFC6E1"/>
      <color rgb="FF759CCB"/>
      <color rgb="FF4173AF"/>
      <color rgb="FFF0F0F0"/>
      <color rgb="FFC8C8C8"/>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CONTROLE!$AC$22</c:f>
              <c:strCache>
                <c:ptCount val="1"/>
                <c:pt idx="0">
                  <c:v>baixo peso severo</c:v>
                </c:pt>
              </c:strCache>
            </c:strRef>
          </c:tx>
          <c:spPr>
            <a:solidFill>
              <a:srgbClr val="4173AF"/>
            </a:solidFill>
          </c:spPr>
          <c:invertIfNegative val="0"/>
          <c:dLbls>
            <c:spPr>
              <a:noFill/>
              <a:ln>
                <a:noFill/>
              </a:ln>
              <a:effectLst/>
            </c:spPr>
            <c:txPr>
              <a:bodyPr/>
              <a:lstStyle/>
              <a:p>
                <a:pPr>
                  <a:defRPr>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CONTROLE!$AB$23:$AB$37</c:f>
              <c:strCache>
                <c:ptCount val="15"/>
                <c:pt idx="0">
                  <c:v>Peso inicial</c:v>
                </c:pt>
                <c:pt idx="1">
                  <c:v>Semana 1</c:v>
                </c:pt>
                <c:pt idx="2">
                  <c:v>Semana 2</c:v>
                </c:pt>
                <c:pt idx="3">
                  <c:v>Semana 3</c:v>
                </c:pt>
                <c:pt idx="4">
                  <c:v>Semana 4</c:v>
                </c:pt>
                <c:pt idx="5">
                  <c:v>Semana 5</c:v>
                </c:pt>
                <c:pt idx="6">
                  <c:v>Semana 6</c:v>
                </c:pt>
                <c:pt idx="7">
                  <c:v>Semana 7</c:v>
                </c:pt>
                <c:pt idx="8">
                  <c:v>Semana 8</c:v>
                </c:pt>
                <c:pt idx="9">
                  <c:v>Semana 9</c:v>
                </c:pt>
                <c:pt idx="10">
                  <c:v>Semana 10</c:v>
                </c:pt>
                <c:pt idx="11">
                  <c:v>Semana 11</c:v>
                </c:pt>
                <c:pt idx="12">
                  <c:v>Semana 12</c:v>
                </c:pt>
                <c:pt idx="13">
                  <c:v>Semana 13</c:v>
                </c:pt>
                <c:pt idx="14">
                  <c:v>Semana 14</c:v>
                </c:pt>
              </c:strCache>
            </c:strRef>
          </c:cat>
          <c:val>
            <c:numRef>
              <c:f>CONTROLE!$AC$23:$AC$37</c:f>
              <c:numCache>
                <c:formatCode>General</c:formatCode>
                <c:ptCount val="15"/>
                <c:pt idx="0">
                  <c:v>-1000</c:v>
                </c:pt>
                <c:pt idx="1">
                  <c:v>-1000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3C6-4DC3-B2FC-39721C1359D6}"/>
            </c:ext>
          </c:extLst>
        </c:ser>
        <c:ser>
          <c:idx val="1"/>
          <c:order val="1"/>
          <c:tx>
            <c:strRef>
              <c:f>CONTROLE!$AD$22</c:f>
              <c:strCache>
                <c:ptCount val="1"/>
                <c:pt idx="0">
                  <c:v>baixo peso moderado</c:v>
                </c:pt>
              </c:strCache>
            </c:strRef>
          </c:tx>
          <c:spPr>
            <a:solidFill>
              <a:srgbClr val="759CCB"/>
            </a:solidFill>
          </c:spPr>
          <c:invertIfNegative val="0"/>
          <c:dLbls>
            <c:spPr>
              <a:noFill/>
              <a:ln>
                <a:noFill/>
              </a:ln>
              <a:effectLst/>
            </c:spPr>
            <c:txPr>
              <a:bodyPr/>
              <a:lstStyle/>
              <a:p>
                <a:pPr>
                  <a:defRPr>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CONTROLE!$AB$23:$AB$37</c:f>
              <c:strCache>
                <c:ptCount val="15"/>
                <c:pt idx="0">
                  <c:v>Peso inicial</c:v>
                </c:pt>
                <c:pt idx="1">
                  <c:v>Semana 1</c:v>
                </c:pt>
                <c:pt idx="2">
                  <c:v>Semana 2</c:v>
                </c:pt>
                <c:pt idx="3">
                  <c:v>Semana 3</c:v>
                </c:pt>
                <c:pt idx="4">
                  <c:v>Semana 4</c:v>
                </c:pt>
                <c:pt idx="5">
                  <c:v>Semana 5</c:v>
                </c:pt>
                <c:pt idx="6">
                  <c:v>Semana 6</c:v>
                </c:pt>
                <c:pt idx="7">
                  <c:v>Semana 7</c:v>
                </c:pt>
                <c:pt idx="8">
                  <c:v>Semana 8</c:v>
                </c:pt>
                <c:pt idx="9">
                  <c:v>Semana 9</c:v>
                </c:pt>
                <c:pt idx="10">
                  <c:v>Semana 10</c:v>
                </c:pt>
                <c:pt idx="11">
                  <c:v>Semana 11</c:v>
                </c:pt>
                <c:pt idx="12">
                  <c:v>Semana 12</c:v>
                </c:pt>
                <c:pt idx="13">
                  <c:v>Semana 13</c:v>
                </c:pt>
                <c:pt idx="14">
                  <c:v>Semana 14</c:v>
                </c:pt>
              </c:strCache>
            </c:strRef>
          </c:cat>
          <c:val>
            <c:numRef>
              <c:f>CONTROLE!$AD$23:$AD$37</c:f>
              <c:numCache>
                <c:formatCode>General</c:formatCode>
                <c:ptCount val="15"/>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numCache>
            </c:numRef>
          </c:val>
          <c:extLst>
            <c:ext xmlns:c16="http://schemas.microsoft.com/office/drawing/2014/chart" uri="{C3380CC4-5D6E-409C-BE32-E72D297353CC}">
              <c16:uniqueId val="{00000001-33C6-4DC3-B2FC-39721C1359D6}"/>
            </c:ext>
          </c:extLst>
        </c:ser>
        <c:ser>
          <c:idx val="2"/>
          <c:order val="2"/>
          <c:tx>
            <c:strRef>
              <c:f>CONTROLE!$AE$22</c:f>
              <c:strCache>
                <c:ptCount val="1"/>
                <c:pt idx="0">
                  <c:v>baixo peso leve</c:v>
                </c:pt>
              </c:strCache>
            </c:strRef>
          </c:tx>
          <c:spPr>
            <a:solidFill>
              <a:srgbClr val="AFC6E1"/>
            </a:solidFill>
          </c:spPr>
          <c:invertIfNegative val="0"/>
          <c:dLbls>
            <c:spPr>
              <a:noFill/>
              <a:ln>
                <a:noFill/>
              </a:ln>
              <a:effectLst/>
            </c:spPr>
            <c:txPr>
              <a:bodyPr/>
              <a:lstStyle/>
              <a:p>
                <a:pPr>
                  <a:defRPr>
                    <a:solidFill>
                      <a:schemeClr val="tx2"/>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CONTROLE!$AB$23:$AB$37</c:f>
              <c:strCache>
                <c:ptCount val="15"/>
                <c:pt idx="0">
                  <c:v>Peso inicial</c:v>
                </c:pt>
                <c:pt idx="1">
                  <c:v>Semana 1</c:v>
                </c:pt>
                <c:pt idx="2">
                  <c:v>Semana 2</c:v>
                </c:pt>
                <c:pt idx="3">
                  <c:v>Semana 3</c:v>
                </c:pt>
                <c:pt idx="4">
                  <c:v>Semana 4</c:v>
                </c:pt>
                <c:pt idx="5">
                  <c:v>Semana 5</c:v>
                </c:pt>
                <c:pt idx="6">
                  <c:v>Semana 6</c:v>
                </c:pt>
                <c:pt idx="7">
                  <c:v>Semana 7</c:v>
                </c:pt>
                <c:pt idx="8">
                  <c:v>Semana 8</c:v>
                </c:pt>
                <c:pt idx="9">
                  <c:v>Semana 9</c:v>
                </c:pt>
                <c:pt idx="10">
                  <c:v>Semana 10</c:v>
                </c:pt>
                <c:pt idx="11">
                  <c:v>Semana 11</c:v>
                </c:pt>
                <c:pt idx="12">
                  <c:v>Semana 12</c:v>
                </c:pt>
                <c:pt idx="13">
                  <c:v>Semana 13</c:v>
                </c:pt>
                <c:pt idx="14">
                  <c:v>Semana 14</c:v>
                </c:pt>
              </c:strCache>
            </c:strRef>
          </c:cat>
          <c:val>
            <c:numRef>
              <c:f>CONTROLE!$AE$23:$AE$37</c:f>
              <c:numCache>
                <c:formatCode>General</c:formatCode>
                <c:ptCount val="15"/>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numCache>
            </c:numRef>
          </c:val>
          <c:extLst>
            <c:ext xmlns:c16="http://schemas.microsoft.com/office/drawing/2014/chart" uri="{C3380CC4-5D6E-409C-BE32-E72D297353CC}">
              <c16:uniqueId val="{00000002-33C6-4DC3-B2FC-39721C1359D6}"/>
            </c:ext>
          </c:extLst>
        </c:ser>
        <c:ser>
          <c:idx val="3"/>
          <c:order val="3"/>
          <c:tx>
            <c:strRef>
              <c:f>CONTROLE!$AF$22</c:f>
              <c:strCache>
                <c:ptCount val="1"/>
                <c:pt idx="0">
                  <c:v>peso normal</c:v>
                </c:pt>
              </c:strCache>
            </c:strRef>
          </c:tx>
          <c:spPr>
            <a:solidFill>
              <a:srgbClr val="00B050"/>
            </a:solidFill>
          </c:spPr>
          <c:invertIfNegative val="0"/>
          <c:dLbls>
            <c:spPr>
              <a:noFill/>
              <a:ln>
                <a:noFill/>
              </a:ln>
              <a:effectLst/>
            </c:spPr>
            <c:txPr>
              <a:bodyPr/>
              <a:lstStyle/>
              <a:p>
                <a:pPr>
                  <a:defRPr>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CONTROLE!$AB$23:$AB$37</c:f>
              <c:strCache>
                <c:ptCount val="15"/>
                <c:pt idx="0">
                  <c:v>Peso inicial</c:v>
                </c:pt>
                <c:pt idx="1">
                  <c:v>Semana 1</c:v>
                </c:pt>
                <c:pt idx="2">
                  <c:v>Semana 2</c:v>
                </c:pt>
                <c:pt idx="3">
                  <c:v>Semana 3</c:v>
                </c:pt>
                <c:pt idx="4">
                  <c:v>Semana 4</c:v>
                </c:pt>
                <c:pt idx="5">
                  <c:v>Semana 5</c:v>
                </c:pt>
                <c:pt idx="6">
                  <c:v>Semana 6</c:v>
                </c:pt>
                <c:pt idx="7">
                  <c:v>Semana 7</c:v>
                </c:pt>
                <c:pt idx="8">
                  <c:v>Semana 8</c:v>
                </c:pt>
                <c:pt idx="9">
                  <c:v>Semana 9</c:v>
                </c:pt>
                <c:pt idx="10">
                  <c:v>Semana 10</c:v>
                </c:pt>
                <c:pt idx="11">
                  <c:v>Semana 11</c:v>
                </c:pt>
                <c:pt idx="12">
                  <c:v>Semana 12</c:v>
                </c:pt>
                <c:pt idx="13">
                  <c:v>Semana 13</c:v>
                </c:pt>
                <c:pt idx="14">
                  <c:v>Semana 14</c:v>
                </c:pt>
              </c:strCache>
            </c:strRef>
          </c:cat>
          <c:val>
            <c:numRef>
              <c:f>CONTROLE!$AF$23:$AF$37</c:f>
              <c:numCache>
                <c:formatCode>General</c:formatCode>
                <c:ptCount val="15"/>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numCache>
            </c:numRef>
          </c:val>
          <c:extLst>
            <c:ext xmlns:c16="http://schemas.microsoft.com/office/drawing/2014/chart" uri="{C3380CC4-5D6E-409C-BE32-E72D297353CC}">
              <c16:uniqueId val="{00000003-33C6-4DC3-B2FC-39721C1359D6}"/>
            </c:ext>
          </c:extLst>
        </c:ser>
        <c:ser>
          <c:idx val="4"/>
          <c:order val="4"/>
          <c:tx>
            <c:strRef>
              <c:f>CONTROLE!$AG$22</c:f>
              <c:strCache>
                <c:ptCount val="1"/>
                <c:pt idx="0">
                  <c:v>pré-obesidade</c:v>
                </c:pt>
              </c:strCache>
            </c:strRef>
          </c:tx>
          <c:spPr>
            <a:solidFill>
              <a:srgbClr val="E2AFAE"/>
            </a:solidFill>
          </c:spPr>
          <c:invertIfNegative val="0"/>
          <c:dLbls>
            <c:spPr>
              <a:noFill/>
              <a:ln>
                <a:noFill/>
              </a:ln>
              <a:effectLst/>
            </c:spPr>
            <c:txPr>
              <a:bodyPr/>
              <a:lstStyle/>
              <a:p>
                <a:pPr>
                  <a:defRPr>
                    <a:solidFill>
                      <a:schemeClr val="accent2">
                        <a:lumMod val="75000"/>
                      </a:schemeClr>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CONTROLE!$AB$23:$AB$37</c:f>
              <c:strCache>
                <c:ptCount val="15"/>
                <c:pt idx="0">
                  <c:v>Peso inicial</c:v>
                </c:pt>
                <c:pt idx="1">
                  <c:v>Semana 1</c:v>
                </c:pt>
                <c:pt idx="2">
                  <c:v>Semana 2</c:v>
                </c:pt>
                <c:pt idx="3">
                  <c:v>Semana 3</c:v>
                </c:pt>
                <c:pt idx="4">
                  <c:v>Semana 4</c:v>
                </c:pt>
                <c:pt idx="5">
                  <c:v>Semana 5</c:v>
                </c:pt>
                <c:pt idx="6">
                  <c:v>Semana 6</c:v>
                </c:pt>
                <c:pt idx="7">
                  <c:v>Semana 7</c:v>
                </c:pt>
                <c:pt idx="8">
                  <c:v>Semana 8</c:v>
                </c:pt>
                <c:pt idx="9">
                  <c:v>Semana 9</c:v>
                </c:pt>
                <c:pt idx="10">
                  <c:v>Semana 10</c:v>
                </c:pt>
                <c:pt idx="11">
                  <c:v>Semana 11</c:v>
                </c:pt>
                <c:pt idx="12">
                  <c:v>Semana 12</c:v>
                </c:pt>
                <c:pt idx="13">
                  <c:v>Semana 13</c:v>
                </c:pt>
                <c:pt idx="14">
                  <c:v>Semana 14</c:v>
                </c:pt>
              </c:strCache>
            </c:strRef>
          </c:cat>
          <c:val>
            <c:numRef>
              <c:f>CONTROLE!$AG$23:$AG$37</c:f>
              <c:numCache>
                <c:formatCode>General</c:formatCode>
                <c:ptCount val="15"/>
                <c:pt idx="0">
                  <c:v>67</c:v>
                </c:pt>
                <c:pt idx="1">
                  <c:v>66</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numCache>
            </c:numRef>
          </c:val>
          <c:extLst>
            <c:ext xmlns:c16="http://schemas.microsoft.com/office/drawing/2014/chart" uri="{C3380CC4-5D6E-409C-BE32-E72D297353CC}">
              <c16:uniqueId val="{00000004-33C6-4DC3-B2FC-39721C1359D6}"/>
            </c:ext>
          </c:extLst>
        </c:ser>
        <c:ser>
          <c:idx val="5"/>
          <c:order val="5"/>
          <c:tx>
            <c:strRef>
              <c:f>CONTROLE!$AH$22</c:f>
              <c:strCache>
                <c:ptCount val="1"/>
                <c:pt idx="0">
                  <c:v>obesidade moderada</c:v>
                </c:pt>
              </c:strCache>
            </c:strRef>
          </c:tx>
          <c:spPr>
            <a:solidFill>
              <a:srgbClr val="CD7573"/>
            </a:solidFill>
          </c:spPr>
          <c:invertIfNegative val="0"/>
          <c:dLbls>
            <c:spPr>
              <a:noFill/>
              <a:ln>
                <a:noFill/>
              </a:ln>
              <a:effectLst/>
            </c:spPr>
            <c:txPr>
              <a:bodyPr/>
              <a:lstStyle/>
              <a:p>
                <a:pPr>
                  <a:defRPr>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CONTROLE!$AB$23:$AB$37</c:f>
              <c:strCache>
                <c:ptCount val="15"/>
                <c:pt idx="0">
                  <c:v>Peso inicial</c:v>
                </c:pt>
                <c:pt idx="1">
                  <c:v>Semana 1</c:v>
                </c:pt>
                <c:pt idx="2">
                  <c:v>Semana 2</c:v>
                </c:pt>
                <c:pt idx="3">
                  <c:v>Semana 3</c:v>
                </c:pt>
                <c:pt idx="4">
                  <c:v>Semana 4</c:v>
                </c:pt>
                <c:pt idx="5">
                  <c:v>Semana 5</c:v>
                </c:pt>
                <c:pt idx="6">
                  <c:v>Semana 6</c:v>
                </c:pt>
                <c:pt idx="7">
                  <c:v>Semana 7</c:v>
                </c:pt>
                <c:pt idx="8">
                  <c:v>Semana 8</c:v>
                </c:pt>
                <c:pt idx="9">
                  <c:v>Semana 9</c:v>
                </c:pt>
                <c:pt idx="10">
                  <c:v>Semana 10</c:v>
                </c:pt>
                <c:pt idx="11">
                  <c:v>Semana 11</c:v>
                </c:pt>
                <c:pt idx="12">
                  <c:v>Semana 12</c:v>
                </c:pt>
                <c:pt idx="13">
                  <c:v>Semana 13</c:v>
                </c:pt>
                <c:pt idx="14">
                  <c:v>Semana 14</c:v>
                </c:pt>
              </c:strCache>
            </c:strRef>
          </c:cat>
          <c:val>
            <c:numRef>
              <c:f>CONTROLE!$AH$23:$AH$37</c:f>
              <c:numCache>
                <c:formatCode>General</c:formatCode>
                <c:ptCount val="15"/>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numCache>
            </c:numRef>
          </c:val>
          <c:extLst>
            <c:ext xmlns:c16="http://schemas.microsoft.com/office/drawing/2014/chart" uri="{C3380CC4-5D6E-409C-BE32-E72D297353CC}">
              <c16:uniqueId val="{00000005-33C6-4DC3-B2FC-39721C1359D6}"/>
            </c:ext>
          </c:extLst>
        </c:ser>
        <c:ser>
          <c:idx val="6"/>
          <c:order val="6"/>
          <c:tx>
            <c:strRef>
              <c:f>CONTROLE!$AI$22</c:f>
              <c:strCache>
                <c:ptCount val="1"/>
                <c:pt idx="0">
                  <c:v>obesidade alta</c:v>
                </c:pt>
              </c:strCache>
            </c:strRef>
          </c:tx>
          <c:spPr>
            <a:solidFill>
              <a:srgbClr val="B1423F"/>
            </a:solidFill>
          </c:spPr>
          <c:invertIfNegative val="0"/>
          <c:dLbls>
            <c:spPr>
              <a:noFill/>
              <a:ln>
                <a:noFill/>
              </a:ln>
              <a:effectLst/>
            </c:spPr>
            <c:txPr>
              <a:bodyPr/>
              <a:lstStyle/>
              <a:p>
                <a:pPr>
                  <a:defRPr>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CONTROLE!$AB$23:$AB$37</c:f>
              <c:strCache>
                <c:ptCount val="15"/>
                <c:pt idx="0">
                  <c:v>Peso inicial</c:v>
                </c:pt>
                <c:pt idx="1">
                  <c:v>Semana 1</c:v>
                </c:pt>
                <c:pt idx="2">
                  <c:v>Semana 2</c:v>
                </c:pt>
                <c:pt idx="3">
                  <c:v>Semana 3</c:v>
                </c:pt>
                <c:pt idx="4">
                  <c:v>Semana 4</c:v>
                </c:pt>
                <c:pt idx="5">
                  <c:v>Semana 5</c:v>
                </c:pt>
                <c:pt idx="6">
                  <c:v>Semana 6</c:v>
                </c:pt>
                <c:pt idx="7">
                  <c:v>Semana 7</c:v>
                </c:pt>
                <c:pt idx="8">
                  <c:v>Semana 8</c:v>
                </c:pt>
                <c:pt idx="9">
                  <c:v>Semana 9</c:v>
                </c:pt>
                <c:pt idx="10">
                  <c:v>Semana 10</c:v>
                </c:pt>
                <c:pt idx="11">
                  <c:v>Semana 11</c:v>
                </c:pt>
                <c:pt idx="12">
                  <c:v>Semana 12</c:v>
                </c:pt>
                <c:pt idx="13">
                  <c:v>Semana 13</c:v>
                </c:pt>
                <c:pt idx="14">
                  <c:v>Semana 14</c:v>
                </c:pt>
              </c:strCache>
            </c:strRef>
          </c:cat>
          <c:val>
            <c:numRef>
              <c:f>CONTROLE!$AI$23:$AI$37</c:f>
              <c:numCache>
                <c:formatCode>General</c:formatCode>
                <c:ptCount val="15"/>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numCache>
            </c:numRef>
          </c:val>
          <c:extLst>
            <c:ext xmlns:c16="http://schemas.microsoft.com/office/drawing/2014/chart" uri="{C3380CC4-5D6E-409C-BE32-E72D297353CC}">
              <c16:uniqueId val="{00000006-33C6-4DC3-B2FC-39721C1359D6}"/>
            </c:ext>
          </c:extLst>
        </c:ser>
        <c:ser>
          <c:idx val="7"/>
          <c:order val="7"/>
          <c:tx>
            <c:strRef>
              <c:f>CONTROLE!$AJ$22</c:f>
              <c:strCache>
                <c:ptCount val="1"/>
                <c:pt idx="0">
                  <c:v>obesidade muito alta</c:v>
                </c:pt>
              </c:strCache>
            </c:strRef>
          </c:tx>
          <c:spPr>
            <a:solidFill>
              <a:srgbClr val="762C2A"/>
            </a:solidFill>
          </c:spPr>
          <c:invertIfNegative val="0"/>
          <c:dLbls>
            <c:spPr>
              <a:noFill/>
              <a:ln>
                <a:noFill/>
              </a:ln>
              <a:effectLst/>
            </c:spPr>
            <c:txPr>
              <a:bodyPr/>
              <a:lstStyle/>
              <a:p>
                <a:pPr>
                  <a:defRPr>
                    <a:solidFill>
                      <a:schemeClr val="bg1"/>
                    </a:solidFill>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CONTROLE!$AB$23:$AB$37</c:f>
              <c:strCache>
                <c:ptCount val="15"/>
                <c:pt idx="0">
                  <c:v>Peso inicial</c:v>
                </c:pt>
                <c:pt idx="1">
                  <c:v>Semana 1</c:v>
                </c:pt>
                <c:pt idx="2">
                  <c:v>Semana 2</c:v>
                </c:pt>
                <c:pt idx="3">
                  <c:v>Semana 3</c:v>
                </c:pt>
                <c:pt idx="4">
                  <c:v>Semana 4</c:v>
                </c:pt>
                <c:pt idx="5">
                  <c:v>Semana 5</c:v>
                </c:pt>
                <c:pt idx="6">
                  <c:v>Semana 6</c:v>
                </c:pt>
                <c:pt idx="7">
                  <c:v>Semana 7</c:v>
                </c:pt>
                <c:pt idx="8">
                  <c:v>Semana 8</c:v>
                </c:pt>
                <c:pt idx="9">
                  <c:v>Semana 9</c:v>
                </c:pt>
                <c:pt idx="10">
                  <c:v>Semana 10</c:v>
                </c:pt>
                <c:pt idx="11">
                  <c:v>Semana 11</c:v>
                </c:pt>
                <c:pt idx="12">
                  <c:v>Semana 12</c:v>
                </c:pt>
                <c:pt idx="13">
                  <c:v>Semana 13</c:v>
                </c:pt>
                <c:pt idx="14">
                  <c:v>Semana 14</c:v>
                </c:pt>
              </c:strCache>
            </c:strRef>
          </c:cat>
          <c:val>
            <c:numRef>
              <c:f>CONTROLE!$AJ$23:$AJ$37</c:f>
              <c:numCache>
                <c:formatCode>General</c:formatCode>
                <c:ptCount val="15"/>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numCache>
            </c:numRef>
          </c:val>
          <c:extLst>
            <c:ext xmlns:c16="http://schemas.microsoft.com/office/drawing/2014/chart" uri="{C3380CC4-5D6E-409C-BE32-E72D297353CC}">
              <c16:uniqueId val="{00000007-33C6-4DC3-B2FC-39721C1359D6}"/>
            </c:ext>
          </c:extLst>
        </c:ser>
        <c:dLbls>
          <c:showLegendKey val="0"/>
          <c:showVal val="0"/>
          <c:showCatName val="0"/>
          <c:showSerName val="0"/>
          <c:showPercent val="0"/>
          <c:showBubbleSize val="0"/>
        </c:dLbls>
        <c:gapWidth val="10"/>
        <c:overlap val="100"/>
        <c:axId val="184316672"/>
        <c:axId val="184318592"/>
      </c:barChart>
      <c:lineChart>
        <c:grouping val="standard"/>
        <c:varyColors val="0"/>
        <c:ser>
          <c:idx val="8"/>
          <c:order val="8"/>
          <c:tx>
            <c:strRef>
              <c:f>CONTROLE!$AK$22</c:f>
              <c:strCache>
                <c:ptCount val="1"/>
                <c:pt idx="0">
                  <c:v>meta</c:v>
                </c:pt>
              </c:strCache>
            </c:strRef>
          </c:tx>
          <c:spPr>
            <a:ln w="76200">
              <a:solidFill>
                <a:srgbClr val="00B050"/>
              </a:solidFill>
            </a:ln>
          </c:spPr>
          <c:marker>
            <c:symbol val="none"/>
          </c:marker>
          <c:dLbls>
            <c:dLbl>
              <c:idx val="10"/>
              <c:delete val="1"/>
              <c:extLst>
                <c:ext xmlns:c15="http://schemas.microsoft.com/office/drawing/2012/chart" uri="{CE6537A1-D6FC-4f65-9D91-7224C49458BB}"/>
                <c:ext xmlns:c16="http://schemas.microsoft.com/office/drawing/2014/chart" uri="{C3380CC4-5D6E-409C-BE32-E72D297353CC}">
                  <c16:uniqueId val="{00000008-33C6-4DC3-B2FC-39721C1359D6}"/>
                </c:ext>
              </c:extLst>
            </c:dLbl>
            <c:dLbl>
              <c:idx val="1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3C6-4DC3-B2FC-39721C1359D6}"/>
                </c:ext>
              </c:extLst>
            </c:dLbl>
            <c:dLbl>
              <c:idx val="15"/>
              <c:spPr>
                <a:solidFill>
                  <a:srgbClr val="00B050"/>
                </a:solidFill>
                <a:ln w="127000">
                  <a:solidFill>
                    <a:srgbClr val="00B050"/>
                  </a:solidFill>
                </a:ln>
              </c:spPr>
              <c:txPr>
                <a:bodyPr/>
                <a:lstStyle/>
                <a:p>
                  <a:pPr algn="ctr" rtl="0">
                    <a:defRPr lang="en-US" sz="1200" b="0" i="0" u="none" strike="noStrike" kern="1200" baseline="0">
                      <a:solidFill>
                        <a:sysClr val="window" lastClr="FFFFFF"/>
                      </a:solidFill>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3C6-4DC3-B2FC-39721C1359D6}"/>
                </c:ext>
              </c:extLst>
            </c:dLbl>
            <c:spPr>
              <a:solidFill>
                <a:srgbClr val="00B050"/>
              </a:solidFill>
              <a:ln w="127000">
                <a:solidFill>
                  <a:srgbClr val="00B050"/>
                </a:solidFill>
              </a:ln>
            </c:spPr>
            <c:txPr>
              <a:bodyPr/>
              <a:lstStyle/>
              <a:p>
                <a:pPr>
                  <a:defRPr>
                    <a:solidFill>
                      <a:schemeClr val="bg1"/>
                    </a:solidFill>
                  </a:defRPr>
                </a:pPr>
                <a:endParaRPr lang="pt-BR"/>
              </a:p>
            </c:txPr>
            <c:dLblPos val="ctr"/>
            <c:showLegendKey val="0"/>
            <c:showVal val="0"/>
            <c:showCatName val="0"/>
            <c:showSerName val="0"/>
            <c:showPercent val="0"/>
            <c:showBubbleSize val="0"/>
            <c:extLst>
              <c:ext xmlns:c15="http://schemas.microsoft.com/office/drawing/2012/chart" uri="{CE6537A1-D6FC-4f65-9D91-7224C49458BB}">
                <c15:showLeaderLines val="0"/>
              </c:ext>
            </c:extLst>
          </c:dLbls>
          <c:cat>
            <c:strRef>
              <c:f>CONTROLE!$AB$23:$AB$37</c:f>
              <c:strCache>
                <c:ptCount val="15"/>
                <c:pt idx="0">
                  <c:v>Peso inicial</c:v>
                </c:pt>
                <c:pt idx="1">
                  <c:v>Semana 1</c:v>
                </c:pt>
                <c:pt idx="2">
                  <c:v>Semana 2</c:v>
                </c:pt>
                <c:pt idx="3">
                  <c:v>Semana 3</c:v>
                </c:pt>
                <c:pt idx="4">
                  <c:v>Semana 4</c:v>
                </c:pt>
                <c:pt idx="5">
                  <c:v>Semana 5</c:v>
                </c:pt>
                <c:pt idx="6">
                  <c:v>Semana 6</c:v>
                </c:pt>
                <c:pt idx="7">
                  <c:v>Semana 7</c:v>
                </c:pt>
                <c:pt idx="8">
                  <c:v>Semana 8</c:v>
                </c:pt>
                <c:pt idx="9">
                  <c:v>Semana 9</c:v>
                </c:pt>
                <c:pt idx="10">
                  <c:v>Semana 10</c:v>
                </c:pt>
                <c:pt idx="11">
                  <c:v>Semana 11</c:v>
                </c:pt>
                <c:pt idx="12">
                  <c:v>Semana 12</c:v>
                </c:pt>
                <c:pt idx="13">
                  <c:v>Semana 13</c:v>
                </c:pt>
                <c:pt idx="14">
                  <c:v>Semana 14</c:v>
                </c:pt>
              </c:strCache>
            </c:strRef>
          </c:cat>
          <c:val>
            <c:numRef>
              <c:f>CONTROLE!$AK$23:$AK$37</c:f>
              <c:numCache>
                <c:formatCode>General</c:formatCode>
                <c:ptCount val="15"/>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numCache>
            </c:numRef>
          </c:val>
          <c:smooth val="0"/>
          <c:extLst>
            <c:ext xmlns:c16="http://schemas.microsoft.com/office/drawing/2014/chart" uri="{C3380CC4-5D6E-409C-BE32-E72D297353CC}">
              <c16:uniqueId val="{0000000B-33C6-4DC3-B2FC-39721C1359D6}"/>
            </c:ext>
          </c:extLst>
        </c:ser>
        <c:dLbls>
          <c:showLegendKey val="0"/>
          <c:showVal val="0"/>
          <c:showCatName val="0"/>
          <c:showSerName val="0"/>
          <c:showPercent val="0"/>
          <c:showBubbleSize val="0"/>
        </c:dLbls>
        <c:marker val="1"/>
        <c:smooth val="0"/>
        <c:axId val="184346880"/>
        <c:axId val="184345344"/>
      </c:lineChart>
      <c:catAx>
        <c:axId val="184316672"/>
        <c:scaling>
          <c:orientation val="minMax"/>
        </c:scaling>
        <c:delete val="0"/>
        <c:axPos val="b"/>
        <c:title>
          <c:tx>
            <c:rich>
              <a:bodyPr/>
              <a:lstStyle/>
              <a:p>
                <a:pPr>
                  <a:defRPr/>
                </a:pPr>
                <a:r>
                  <a:rPr lang="en-US"/>
                  <a:t>Pesagens Realizadas</a:t>
                </a:r>
              </a:p>
            </c:rich>
          </c:tx>
          <c:overlay val="0"/>
        </c:title>
        <c:numFmt formatCode="General" sourceLinked="0"/>
        <c:majorTickMark val="out"/>
        <c:minorTickMark val="none"/>
        <c:tickLblPos val="nextTo"/>
        <c:txPr>
          <a:bodyPr rot="-2700000" vert="horz"/>
          <a:lstStyle/>
          <a:p>
            <a:pPr>
              <a:defRPr/>
            </a:pPr>
            <a:endParaRPr lang="pt-BR"/>
          </a:p>
        </c:txPr>
        <c:crossAx val="184318592"/>
        <c:crosses val="autoZero"/>
        <c:auto val="1"/>
        <c:lblAlgn val="ctr"/>
        <c:lblOffset val="100"/>
        <c:noMultiLvlLbl val="0"/>
      </c:catAx>
      <c:valAx>
        <c:axId val="184318592"/>
        <c:scaling>
          <c:orientation val="minMax"/>
          <c:min val="0"/>
        </c:scaling>
        <c:delete val="0"/>
        <c:axPos val="l"/>
        <c:majorGridlines/>
        <c:minorGridlines>
          <c:spPr>
            <a:ln>
              <a:solidFill>
                <a:schemeClr val="bg1">
                  <a:lumMod val="85000"/>
                </a:schemeClr>
              </a:solidFill>
            </a:ln>
          </c:spPr>
        </c:minorGridlines>
        <c:title>
          <c:tx>
            <c:rich>
              <a:bodyPr rot="-5400000" vert="horz"/>
              <a:lstStyle/>
              <a:p>
                <a:pPr>
                  <a:defRPr/>
                </a:pPr>
                <a:r>
                  <a:rPr lang="en-US"/>
                  <a:t>Peso (KG)</a:t>
                </a:r>
              </a:p>
            </c:rich>
          </c:tx>
          <c:overlay val="0"/>
        </c:title>
        <c:numFmt formatCode="General" sourceLinked="1"/>
        <c:majorTickMark val="out"/>
        <c:minorTickMark val="none"/>
        <c:tickLblPos val="nextTo"/>
        <c:crossAx val="184316672"/>
        <c:crosses val="autoZero"/>
        <c:crossBetween val="between"/>
      </c:valAx>
      <c:valAx>
        <c:axId val="184345344"/>
        <c:scaling>
          <c:orientation val="minMax"/>
        </c:scaling>
        <c:delete val="1"/>
        <c:axPos val="r"/>
        <c:numFmt formatCode="General" sourceLinked="1"/>
        <c:majorTickMark val="out"/>
        <c:minorTickMark val="none"/>
        <c:tickLblPos val="none"/>
        <c:crossAx val="184346880"/>
        <c:crosses val="max"/>
        <c:crossBetween val="between"/>
      </c:valAx>
      <c:catAx>
        <c:axId val="184346880"/>
        <c:scaling>
          <c:orientation val="minMax"/>
        </c:scaling>
        <c:delete val="1"/>
        <c:axPos val="b"/>
        <c:numFmt formatCode="General" sourceLinked="1"/>
        <c:majorTickMark val="out"/>
        <c:minorTickMark val="none"/>
        <c:tickLblPos val="none"/>
        <c:crossAx val="184345344"/>
        <c:crosses val="autoZero"/>
        <c:auto val="1"/>
        <c:lblAlgn val="ctr"/>
        <c:lblOffset val="100"/>
        <c:noMultiLvlLbl val="0"/>
      </c:catAx>
    </c:plotArea>
    <c:legend>
      <c:legendPos val="t"/>
      <c:overlay val="0"/>
    </c:legend>
    <c:plotVisOnly val="0"/>
    <c:dispBlanksAs val="gap"/>
    <c:showDLblsOverMax val="0"/>
  </c:chart>
  <c:spPr>
    <a:noFill/>
    <a:ln>
      <a:noFill/>
    </a:ln>
  </c:spPr>
  <c:txPr>
    <a:bodyPr/>
    <a:lstStyle/>
    <a:p>
      <a:pPr>
        <a:defRPr sz="1200"/>
      </a:pPr>
      <a:endParaRPr lang="pt-BR"/>
    </a:p>
  </c:txPr>
  <c:printSettings>
    <c:headerFooter/>
    <c:pageMargins b="0.78740157499999996" l="0.511811024" r="0.511811024" t="0.78740157499999996" header="0.31496062000000113" footer="0.31496062000000113"/>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EVOLU&#199;&#195;O!A1"/><Relationship Id="rId2" Type="http://schemas.openxmlformats.org/officeDocument/2006/relationships/hyperlink" Target="#TREINOS!A1"/><Relationship Id="rId1" Type="http://schemas.openxmlformats.org/officeDocument/2006/relationships/hyperlink" Target="#SOBRE!A1"/><Relationship Id="rId4" Type="http://schemas.openxmlformats.org/officeDocument/2006/relationships/hyperlink" Target="#CONTROLE!A1"/></Relationships>
</file>

<file path=xl/drawings/_rels/drawing2.xml.rels><?xml version="1.0" encoding="UTF-8" standalone="yes"?>
<Relationships xmlns="http://schemas.openxmlformats.org/package/2006/relationships"><Relationship Id="rId3" Type="http://schemas.openxmlformats.org/officeDocument/2006/relationships/hyperlink" Target="#EVOLU&#199;&#195;O!A1"/><Relationship Id="rId2" Type="http://schemas.openxmlformats.org/officeDocument/2006/relationships/hyperlink" Target="#TREINOS!A1"/><Relationship Id="rId1" Type="http://schemas.openxmlformats.org/officeDocument/2006/relationships/hyperlink" Target="#SOBRE!A1"/><Relationship Id="rId4" Type="http://schemas.openxmlformats.org/officeDocument/2006/relationships/hyperlink" Target="#CONTROLE!A1"/></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hyperlink" Target="#TREINOS!A1"/><Relationship Id="rId7"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reidasplanilhas.com.br/ajuda-online/?cod=RDP0035" TargetMode="External"/><Relationship Id="rId6" Type="http://schemas.openxmlformats.org/officeDocument/2006/relationships/hyperlink" Target="http://horadotreino.com.br/?utm_source=treino&amp;utm_medium=planilha&amp;utm_campaign=controle+de+treino" TargetMode="External"/><Relationship Id="rId5" Type="http://schemas.openxmlformats.org/officeDocument/2006/relationships/hyperlink" Target="#CONTROLE!A1"/><Relationship Id="rId4" Type="http://schemas.openxmlformats.org/officeDocument/2006/relationships/hyperlink" Target="#EVOLU&#199;&#195;O!A1"/></Relationships>
</file>

<file path=xl/drawings/drawing1.xml><?xml version="1.0" encoding="utf-8"?>
<xdr:wsDr xmlns:xdr="http://schemas.openxmlformats.org/drawingml/2006/spreadsheetDrawing" xmlns:a="http://schemas.openxmlformats.org/drawingml/2006/main">
  <xdr:twoCellAnchor>
    <xdr:from>
      <xdr:col>17</xdr:col>
      <xdr:colOff>803345</xdr:colOff>
      <xdr:row>0</xdr:row>
      <xdr:rowOff>638175</xdr:rowOff>
    </xdr:from>
    <xdr:to>
      <xdr:col>19</xdr:col>
      <xdr:colOff>816813</xdr:colOff>
      <xdr:row>1</xdr:row>
      <xdr:rowOff>0</xdr:rowOff>
    </xdr:to>
    <xdr:sp macro="" textlink="">
      <xdr:nvSpPr>
        <xdr:cNvPr id="21" name="Retângulo de cantos arredondados 20">
          <a:hlinkClick xmlns:r="http://schemas.openxmlformats.org/officeDocument/2006/relationships" r:id="rId1" tooltip="Ir para a aba de Informações sobre os Autores da Planilha"/>
          <a:extLst>
            <a:ext uri="{FF2B5EF4-FFF2-40B4-BE49-F238E27FC236}">
              <a16:creationId xmlns:a16="http://schemas.microsoft.com/office/drawing/2014/main" id="{00000000-0008-0000-0000-000015000000}"/>
            </a:ext>
          </a:extLst>
        </xdr:cNvPr>
        <xdr:cNvSpPr/>
      </xdr:nvSpPr>
      <xdr:spPr>
        <a:xfrm>
          <a:off x="9252020" y="638175"/>
          <a:ext cx="1032643" cy="504825"/>
        </a:xfrm>
        <a:prstGeom prst="roundRect">
          <a:avLst>
            <a:gd name="adj" fmla="val 3315"/>
          </a:avLst>
        </a:prstGeom>
        <a:gradFill>
          <a:gsLst>
            <a:gs pos="0">
              <a:schemeClr val="accent2">
                <a:lumMod val="75000"/>
              </a:schemeClr>
            </a:gs>
            <a:gs pos="35000">
              <a:schemeClr val="accent2"/>
            </a:gs>
            <a:gs pos="100000">
              <a:schemeClr val="accent2">
                <a:lumMod val="40000"/>
                <a:lumOff val="60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chemeClr val="bg1"/>
              </a:solidFill>
              <a:latin typeface="+mn-lt"/>
              <a:ea typeface="+mn-ea"/>
              <a:cs typeface="+mn-cs"/>
            </a:rPr>
            <a:t>SOBRE</a:t>
          </a:r>
        </a:p>
      </xdr:txBody>
    </xdr:sp>
    <xdr:clientData fPrintsWithSheet="0"/>
  </xdr:twoCellAnchor>
  <xdr:twoCellAnchor>
    <xdr:from>
      <xdr:col>13</xdr:col>
      <xdr:colOff>508146</xdr:colOff>
      <xdr:row>0</xdr:row>
      <xdr:rowOff>638175</xdr:rowOff>
    </xdr:from>
    <xdr:to>
      <xdr:col>15</xdr:col>
      <xdr:colOff>616041</xdr:colOff>
      <xdr:row>1</xdr:row>
      <xdr:rowOff>0</xdr:rowOff>
    </xdr:to>
    <xdr:sp macro="" textlink="">
      <xdr:nvSpPr>
        <xdr:cNvPr id="17" name="Retângulo de cantos arredondados 16">
          <a:hlinkClick xmlns:r="http://schemas.openxmlformats.org/officeDocument/2006/relationships" r:id="rId2" tooltip="Ir para a aba de Detalhamento de Treinos"/>
          <a:extLst>
            <a:ext uri="{FF2B5EF4-FFF2-40B4-BE49-F238E27FC236}">
              <a16:creationId xmlns:a16="http://schemas.microsoft.com/office/drawing/2014/main" id="{00000000-0008-0000-0000-000011000000}"/>
            </a:ext>
          </a:extLst>
        </xdr:cNvPr>
        <xdr:cNvSpPr/>
      </xdr:nvSpPr>
      <xdr:spPr>
        <a:xfrm>
          <a:off x="7108971" y="638175"/>
          <a:ext cx="1031820" cy="504825"/>
        </a:xfrm>
        <a:prstGeom prst="roundRect">
          <a:avLst>
            <a:gd name="adj" fmla="val 3315"/>
          </a:avLst>
        </a:prstGeom>
        <a:gradFill>
          <a:gsLst>
            <a:gs pos="0">
              <a:schemeClr val="accent2">
                <a:lumMod val="75000"/>
              </a:schemeClr>
            </a:gs>
            <a:gs pos="35000">
              <a:schemeClr val="accent2"/>
            </a:gs>
            <a:gs pos="100000">
              <a:schemeClr val="accent2">
                <a:lumMod val="40000"/>
                <a:lumOff val="60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chemeClr val="bg1"/>
              </a:solidFill>
              <a:latin typeface="+mn-lt"/>
              <a:ea typeface="+mn-ea"/>
              <a:cs typeface="+mn-cs"/>
            </a:rPr>
            <a:t>TREINOS</a:t>
          </a:r>
        </a:p>
      </xdr:txBody>
    </xdr:sp>
    <xdr:clientData fPrintsWithSheet="0"/>
  </xdr:twoCellAnchor>
  <xdr:twoCellAnchor>
    <xdr:from>
      <xdr:col>15</xdr:col>
      <xdr:colOff>655334</xdr:colOff>
      <xdr:row>0</xdr:row>
      <xdr:rowOff>638175</xdr:rowOff>
    </xdr:from>
    <xdr:to>
      <xdr:col>17</xdr:col>
      <xdr:colOff>764052</xdr:colOff>
      <xdr:row>1</xdr:row>
      <xdr:rowOff>0</xdr:rowOff>
    </xdr:to>
    <xdr:sp macro="" textlink="">
      <xdr:nvSpPr>
        <xdr:cNvPr id="18" name="Retângulo de cantos arredondados 17">
          <a:hlinkClick xmlns:r="http://schemas.openxmlformats.org/officeDocument/2006/relationships" r:id="rId3" tooltip="Ir para a aba de Acompanhamento Gráfico da Evolução do Atleta"/>
          <a:extLst>
            <a:ext uri="{FF2B5EF4-FFF2-40B4-BE49-F238E27FC236}">
              <a16:creationId xmlns:a16="http://schemas.microsoft.com/office/drawing/2014/main" id="{00000000-0008-0000-0000-000012000000}"/>
            </a:ext>
          </a:extLst>
        </xdr:cNvPr>
        <xdr:cNvSpPr/>
      </xdr:nvSpPr>
      <xdr:spPr>
        <a:xfrm>
          <a:off x="8180084" y="638175"/>
          <a:ext cx="1032643" cy="504825"/>
        </a:xfrm>
        <a:prstGeom prst="roundRect">
          <a:avLst>
            <a:gd name="adj" fmla="val 3315"/>
          </a:avLst>
        </a:prstGeom>
        <a:gradFill>
          <a:gsLst>
            <a:gs pos="0">
              <a:schemeClr val="accent2">
                <a:lumMod val="75000"/>
              </a:schemeClr>
            </a:gs>
            <a:gs pos="35000">
              <a:schemeClr val="accent2"/>
            </a:gs>
            <a:gs pos="100000">
              <a:schemeClr val="accent2">
                <a:lumMod val="40000"/>
                <a:lumOff val="60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chemeClr val="bg1"/>
              </a:solidFill>
              <a:latin typeface="+mn-lt"/>
              <a:ea typeface="+mn-ea"/>
              <a:cs typeface="+mn-cs"/>
            </a:rPr>
            <a:t>EVOLUÇÃO</a:t>
          </a:r>
        </a:p>
      </xdr:txBody>
    </xdr:sp>
    <xdr:clientData fPrintsWithSheet="0"/>
  </xdr:twoCellAnchor>
  <xdr:twoCellAnchor>
    <xdr:from>
      <xdr:col>11</xdr:col>
      <xdr:colOff>437158</xdr:colOff>
      <xdr:row>0</xdr:row>
      <xdr:rowOff>638175</xdr:rowOff>
    </xdr:from>
    <xdr:to>
      <xdr:col>13</xdr:col>
      <xdr:colOff>468853</xdr:colOff>
      <xdr:row>1</xdr:row>
      <xdr:rowOff>0</xdr:rowOff>
    </xdr:to>
    <xdr:sp macro="" textlink="">
      <xdr:nvSpPr>
        <xdr:cNvPr id="19" name="Retângulo de cantos arredondados 18">
          <a:hlinkClick xmlns:r="http://schemas.openxmlformats.org/officeDocument/2006/relationships" r:id="rId4" tooltip="Ir para a aba de Controle de Resultados e Treinamento"/>
          <a:extLst>
            <a:ext uri="{FF2B5EF4-FFF2-40B4-BE49-F238E27FC236}">
              <a16:creationId xmlns:a16="http://schemas.microsoft.com/office/drawing/2014/main" id="{00000000-0008-0000-0000-000013000000}"/>
            </a:ext>
          </a:extLst>
        </xdr:cNvPr>
        <xdr:cNvSpPr/>
      </xdr:nvSpPr>
      <xdr:spPr>
        <a:xfrm>
          <a:off x="6037858" y="638175"/>
          <a:ext cx="1031820" cy="504825"/>
        </a:xfrm>
        <a:prstGeom prst="roundRect">
          <a:avLst>
            <a:gd name="adj" fmla="val 3315"/>
          </a:avLst>
        </a:prstGeom>
        <a:gradFill>
          <a:gsLst>
            <a:gs pos="0">
              <a:schemeClr val="bg1">
                <a:lumMod val="50000"/>
              </a:schemeClr>
            </a:gs>
            <a:gs pos="50000">
              <a:schemeClr val="bg1">
                <a:lumMod val="75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chemeClr val="dk1"/>
              </a:solidFill>
              <a:latin typeface="+mn-lt"/>
              <a:ea typeface="+mn-ea"/>
              <a:cs typeface="+mn-cs"/>
            </a:rPr>
            <a:t>CONTROLE</a:t>
          </a:r>
        </a:p>
      </xdr:txBody>
    </xdr:sp>
    <xdr:clientData fPrintsWithSheet="0"/>
  </xdr:twoCellAnchor>
  <xdr:twoCellAnchor>
    <xdr:from>
      <xdr:col>0</xdr:col>
      <xdr:colOff>0</xdr:colOff>
      <xdr:row>0</xdr:row>
      <xdr:rowOff>1133475</xdr:rowOff>
    </xdr:from>
    <xdr:to>
      <xdr:col>20</xdr:col>
      <xdr:colOff>0</xdr:colOff>
      <xdr:row>2</xdr:row>
      <xdr:rowOff>3225</xdr:rowOff>
    </xdr:to>
    <xdr:sp macro="" textlink="">
      <xdr:nvSpPr>
        <xdr:cNvPr id="20" name="Retângulo 19">
          <a:extLst>
            <a:ext uri="{FF2B5EF4-FFF2-40B4-BE49-F238E27FC236}">
              <a16:creationId xmlns:a16="http://schemas.microsoft.com/office/drawing/2014/main" id="{00000000-0008-0000-0000-000014000000}"/>
            </a:ext>
          </a:extLst>
        </xdr:cNvPr>
        <xdr:cNvSpPr/>
      </xdr:nvSpPr>
      <xdr:spPr>
        <a:xfrm>
          <a:off x="0" y="1133475"/>
          <a:ext cx="10296525" cy="108000"/>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fPrintsWithSheet="0"/>
  </xdr:twoCellAnchor>
  <xdr:twoCellAnchor editAs="absolute">
    <xdr:from>
      <xdr:col>15</xdr:col>
      <xdr:colOff>0</xdr:colOff>
      <xdr:row>9</xdr:row>
      <xdr:rowOff>38100</xdr:rowOff>
    </xdr:from>
    <xdr:to>
      <xdr:col>19</xdr:col>
      <xdr:colOff>800100</xdr:colOff>
      <xdr:row>12</xdr:row>
      <xdr:rowOff>219075</xdr:rowOff>
    </xdr:to>
    <xdr:sp macro="" textlink="">
      <xdr:nvSpPr>
        <xdr:cNvPr id="10" name="Retângulo de cantos arredondados 9">
          <a:extLst>
            <a:ext uri="{FF2B5EF4-FFF2-40B4-BE49-F238E27FC236}">
              <a16:creationId xmlns:a16="http://schemas.microsoft.com/office/drawing/2014/main" id="{00000000-0008-0000-0000-00000A000000}"/>
            </a:ext>
          </a:extLst>
        </xdr:cNvPr>
        <xdr:cNvSpPr/>
      </xdr:nvSpPr>
      <xdr:spPr>
        <a:xfrm>
          <a:off x="7524750" y="2962275"/>
          <a:ext cx="2743200" cy="952500"/>
        </a:xfrm>
        <a:prstGeom prst="roundRect">
          <a:avLst>
            <a:gd name="adj" fmla="val 5417"/>
          </a:avLst>
        </a:prstGeom>
        <a:solidFill>
          <a:schemeClr val="bg1">
            <a:lumMod val="95000"/>
          </a:schemeClr>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lvl="0" algn="ctr"/>
          <a:r>
            <a:rPr lang="pt-BR" sz="900" b="1">
              <a:solidFill>
                <a:schemeClr val="tx1">
                  <a:lumMod val="50000"/>
                  <a:lumOff val="50000"/>
                </a:schemeClr>
              </a:solidFill>
            </a:rPr>
            <a:t>IMC</a:t>
          </a:r>
          <a:r>
            <a:rPr lang="pt-BR" sz="900" b="0">
              <a:solidFill>
                <a:schemeClr val="tx1">
                  <a:lumMod val="50000"/>
                  <a:lumOff val="50000"/>
                </a:schemeClr>
              </a:solidFill>
            </a:rPr>
            <a:t> é apenas um referência de peso recomendado para cada indivíduo. Indicado para sedentários ou iniciantes de atividade física. Não recomendado para atletas ou praticantes avançados, por não distinguir massa magra de massa gorda.</a:t>
          </a:r>
          <a:endParaRPr lang="pt-BR" sz="900">
            <a:solidFill>
              <a:schemeClr val="tx1">
                <a:lumMod val="50000"/>
                <a:lumOff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1270071</xdr:colOff>
      <xdr:row>0</xdr:row>
      <xdr:rowOff>628650</xdr:rowOff>
    </xdr:from>
    <xdr:to>
      <xdr:col>8</xdr:col>
      <xdr:colOff>2303271</xdr:colOff>
      <xdr:row>0</xdr:row>
      <xdr:rowOff>1133475</xdr:rowOff>
    </xdr:to>
    <xdr:sp macro="" textlink="">
      <xdr:nvSpPr>
        <xdr:cNvPr id="10" name="Retângulo de cantos arredondados 20">
          <a:hlinkClick xmlns:r="http://schemas.openxmlformats.org/officeDocument/2006/relationships" r:id="rId1" tooltip="Ir para a aba de Informações sobre os Autores da Planilha"/>
          <a:extLst>
            <a:ext uri="{FF2B5EF4-FFF2-40B4-BE49-F238E27FC236}">
              <a16:creationId xmlns:a16="http://schemas.microsoft.com/office/drawing/2014/main" id="{DEBDEB9F-DD7E-4793-9319-066C6B3BE5A6}"/>
            </a:ext>
          </a:extLst>
        </xdr:cNvPr>
        <xdr:cNvSpPr/>
      </xdr:nvSpPr>
      <xdr:spPr>
        <a:xfrm>
          <a:off x="9252021" y="628650"/>
          <a:ext cx="1033200" cy="504825"/>
        </a:xfrm>
        <a:prstGeom prst="roundRect">
          <a:avLst>
            <a:gd name="adj" fmla="val 3315"/>
          </a:avLst>
        </a:prstGeom>
        <a:gradFill>
          <a:gsLst>
            <a:gs pos="0">
              <a:schemeClr val="accent2">
                <a:lumMod val="75000"/>
              </a:schemeClr>
            </a:gs>
            <a:gs pos="35000">
              <a:schemeClr val="accent2"/>
            </a:gs>
            <a:gs pos="100000">
              <a:schemeClr val="accent2">
                <a:lumMod val="40000"/>
                <a:lumOff val="60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chemeClr val="bg1"/>
              </a:solidFill>
              <a:latin typeface="+mn-lt"/>
              <a:ea typeface="+mn-ea"/>
              <a:cs typeface="+mn-cs"/>
            </a:rPr>
            <a:t>SOBRE</a:t>
          </a:r>
        </a:p>
      </xdr:txBody>
    </xdr:sp>
    <xdr:clientData fPrintsWithSheet="0"/>
  </xdr:twoCellAnchor>
  <xdr:twoCellAnchor>
    <xdr:from>
      <xdr:col>7</xdr:col>
      <xdr:colOff>241447</xdr:colOff>
      <xdr:row>0</xdr:row>
      <xdr:rowOff>628650</xdr:rowOff>
    </xdr:from>
    <xdr:to>
      <xdr:col>8</xdr:col>
      <xdr:colOff>158842</xdr:colOff>
      <xdr:row>0</xdr:row>
      <xdr:rowOff>1133475</xdr:rowOff>
    </xdr:to>
    <xdr:sp macro="" textlink="">
      <xdr:nvSpPr>
        <xdr:cNvPr id="11" name="Retângulo de cantos arredondados 16">
          <a:hlinkClick xmlns:r="http://schemas.openxmlformats.org/officeDocument/2006/relationships" r:id="rId2" tooltip="Ir para a aba de Detalhamento de Treinos"/>
          <a:extLst>
            <a:ext uri="{FF2B5EF4-FFF2-40B4-BE49-F238E27FC236}">
              <a16:creationId xmlns:a16="http://schemas.microsoft.com/office/drawing/2014/main" id="{18E02EDD-71A2-4C28-A3D5-D9A40D1C3330}"/>
            </a:ext>
          </a:extLst>
        </xdr:cNvPr>
        <xdr:cNvSpPr/>
      </xdr:nvSpPr>
      <xdr:spPr>
        <a:xfrm>
          <a:off x="7108972" y="628650"/>
          <a:ext cx="1031820" cy="504825"/>
        </a:xfrm>
        <a:prstGeom prst="roundRect">
          <a:avLst>
            <a:gd name="adj" fmla="val 3315"/>
          </a:avLst>
        </a:prstGeom>
        <a:gradFill>
          <a:gsLst>
            <a:gs pos="0">
              <a:schemeClr val="bg1">
                <a:lumMod val="50000"/>
              </a:schemeClr>
            </a:gs>
            <a:gs pos="50000">
              <a:schemeClr val="bg1">
                <a:lumMod val="85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ysClr val="windowText" lastClr="000000"/>
              </a:solidFill>
              <a:latin typeface="+mn-lt"/>
              <a:ea typeface="+mn-ea"/>
              <a:cs typeface="+mn-cs"/>
            </a:rPr>
            <a:t>TREINOS</a:t>
          </a:r>
        </a:p>
      </xdr:txBody>
    </xdr:sp>
    <xdr:clientData fPrintsWithSheet="0"/>
  </xdr:twoCellAnchor>
  <xdr:twoCellAnchor>
    <xdr:from>
      <xdr:col>8</xdr:col>
      <xdr:colOff>198135</xdr:colOff>
      <xdr:row>0</xdr:row>
      <xdr:rowOff>628650</xdr:rowOff>
    </xdr:from>
    <xdr:to>
      <xdr:col>8</xdr:col>
      <xdr:colOff>1230778</xdr:colOff>
      <xdr:row>0</xdr:row>
      <xdr:rowOff>1133475</xdr:rowOff>
    </xdr:to>
    <xdr:sp macro="" textlink="">
      <xdr:nvSpPr>
        <xdr:cNvPr id="12" name="Retângulo de cantos arredondados 17">
          <a:hlinkClick xmlns:r="http://schemas.openxmlformats.org/officeDocument/2006/relationships" r:id="rId3" tooltip="Ir para a aba de Acompanhamento Gráfico da Evolução do Atleta"/>
          <a:extLst>
            <a:ext uri="{FF2B5EF4-FFF2-40B4-BE49-F238E27FC236}">
              <a16:creationId xmlns:a16="http://schemas.microsoft.com/office/drawing/2014/main" id="{C1CDB0C0-B0B8-44C6-B4F2-CC72B5E2FABC}"/>
            </a:ext>
          </a:extLst>
        </xdr:cNvPr>
        <xdr:cNvSpPr/>
      </xdr:nvSpPr>
      <xdr:spPr>
        <a:xfrm>
          <a:off x="8180085" y="628650"/>
          <a:ext cx="1032643" cy="504825"/>
        </a:xfrm>
        <a:prstGeom prst="roundRect">
          <a:avLst>
            <a:gd name="adj" fmla="val 3315"/>
          </a:avLst>
        </a:prstGeom>
        <a:gradFill>
          <a:gsLst>
            <a:gs pos="0">
              <a:schemeClr val="accent2">
                <a:lumMod val="75000"/>
              </a:schemeClr>
            </a:gs>
            <a:gs pos="35000">
              <a:schemeClr val="accent2"/>
            </a:gs>
            <a:gs pos="100000">
              <a:schemeClr val="accent2">
                <a:lumMod val="40000"/>
                <a:lumOff val="60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chemeClr val="bg1"/>
              </a:solidFill>
              <a:latin typeface="+mn-lt"/>
              <a:ea typeface="+mn-ea"/>
              <a:cs typeface="+mn-cs"/>
            </a:rPr>
            <a:t>EVOLUÇÃO</a:t>
          </a:r>
        </a:p>
      </xdr:txBody>
    </xdr:sp>
    <xdr:clientData fPrintsWithSheet="0"/>
  </xdr:twoCellAnchor>
  <xdr:twoCellAnchor>
    <xdr:from>
      <xdr:col>6</xdr:col>
      <xdr:colOff>284759</xdr:colOff>
      <xdr:row>0</xdr:row>
      <xdr:rowOff>628650</xdr:rowOff>
    </xdr:from>
    <xdr:to>
      <xdr:col>7</xdr:col>
      <xdr:colOff>202154</xdr:colOff>
      <xdr:row>0</xdr:row>
      <xdr:rowOff>1133475</xdr:rowOff>
    </xdr:to>
    <xdr:sp macro="" textlink="">
      <xdr:nvSpPr>
        <xdr:cNvPr id="13" name="Retângulo de cantos arredondados 18">
          <a:hlinkClick xmlns:r="http://schemas.openxmlformats.org/officeDocument/2006/relationships" r:id="rId4" tooltip="Ir para a aba de Controle de Resultados e Treinamento"/>
          <a:extLst>
            <a:ext uri="{FF2B5EF4-FFF2-40B4-BE49-F238E27FC236}">
              <a16:creationId xmlns:a16="http://schemas.microsoft.com/office/drawing/2014/main" id="{11767AA8-C021-4EAD-BC37-3E59120FD6B4}"/>
            </a:ext>
          </a:extLst>
        </xdr:cNvPr>
        <xdr:cNvSpPr/>
      </xdr:nvSpPr>
      <xdr:spPr>
        <a:xfrm>
          <a:off x="6037859" y="628650"/>
          <a:ext cx="1031820" cy="504825"/>
        </a:xfrm>
        <a:prstGeom prst="roundRect">
          <a:avLst>
            <a:gd name="adj" fmla="val 3315"/>
          </a:avLst>
        </a:prstGeom>
        <a:gradFill flip="none" rotWithShape="1">
          <a:gsLst>
            <a:gs pos="0">
              <a:schemeClr val="bg1">
                <a:lumMod val="85000"/>
              </a:schemeClr>
            </a:gs>
            <a:gs pos="50000">
              <a:schemeClr val="accent2"/>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rtlCol="0" anchor="ctr"/>
        <a:lstStyle/>
        <a:p>
          <a:pPr marL="0" indent="0" algn="ctr"/>
          <a:r>
            <a:rPr lang="pt-BR" sz="1100" b="1">
              <a:solidFill>
                <a:schemeClr val="bg1"/>
              </a:solidFill>
              <a:latin typeface="+mn-lt"/>
              <a:ea typeface="+mn-ea"/>
              <a:cs typeface="+mn-cs"/>
            </a:rPr>
            <a:t>CONTROLE</a:t>
          </a:r>
        </a:p>
      </xdr:txBody>
    </xdr:sp>
    <xdr:clientData fPrintsWithSheet="0"/>
  </xdr:twoCellAnchor>
  <xdr:twoCellAnchor>
    <xdr:from>
      <xdr:col>0</xdr:col>
      <xdr:colOff>1</xdr:colOff>
      <xdr:row>0</xdr:row>
      <xdr:rowOff>1123949</xdr:rowOff>
    </xdr:from>
    <xdr:to>
      <xdr:col>9</xdr:col>
      <xdr:colOff>0</xdr:colOff>
      <xdr:row>2</xdr:row>
      <xdr:rowOff>9524</xdr:rowOff>
    </xdr:to>
    <xdr:sp macro="" textlink="">
      <xdr:nvSpPr>
        <xdr:cNvPr id="14" name="Retângulo 13">
          <a:extLst>
            <a:ext uri="{FF2B5EF4-FFF2-40B4-BE49-F238E27FC236}">
              <a16:creationId xmlns:a16="http://schemas.microsoft.com/office/drawing/2014/main" id="{E9EA00F6-BEB3-4DC2-8D20-80B718213CE1}"/>
            </a:ext>
          </a:extLst>
        </xdr:cNvPr>
        <xdr:cNvSpPr/>
      </xdr:nvSpPr>
      <xdr:spPr>
        <a:xfrm>
          <a:off x="1" y="1123949"/>
          <a:ext cx="10429874" cy="123825"/>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9</xdr:col>
      <xdr:colOff>0</xdr:colOff>
      <xdr:row>26</xdr:row>
      <xdr:rowOff>171450</xdr:rowOff>
    </xdr:to>
    <xdr:graphicFrame macro="">
      <xdr:nvGraphicFramePr>
        <xdr:cNvPr id="6" name="Gráfico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xdr:colOff>
      <xdr:row>0</xdr:row>
      <xdr:rowOff>0</xdr:rowOff>
    </xdr:from>
    <xdr:to>
      <xdr:col>8</xdr:col>
      <xdr:colOff>2019460</xdr:colOff>
      <xdr:row>1</xdr:row>
      <xdr:rowOff>28574</xdr:rowOff>
    </xdr:to>
    <xdr:sp macro="" textlink="">
      <xdr:nvSpPr>
        <xdr:cNvPr id="11" name="Retângulo 10">
          <a:extLst>
            <a:ext uri="{FF2B5EF4-FFF2-40B4-BE49-F238E27FC236}">
              <a16:creationId xmlns:a16="http://schemas.microsoft.com/office/drawing/2014/main" id="{00000000-0008-0000-0200-00000B000000}"/>
            </a:ext>
          </a:extLst>
        </xdr:cNvPr>
        <xdr:cNvSpPr/>
      </xdr:nvSpPr>
      <xdr:spPr>
        <a:xfrm>
          <a:off x="1" y="0"/>
          <a:ext cx="10001409" cy="11715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oneCell">
    <xdr:from>
      <xdr:col>5</xdr:col>
      <xdr:colOff>23812</xdr:colOff>
      <xdr:row>3</xdr:row>
      <xdr:rowOff>114300</xdr:rowOff>
    </xdr:from>
    <xdr:to>
      <xdr:col>7</xdr:col>
      <xdr:colOff>1013238</xdr:colOff>
      <xdr:row>7</xdr:row>
      <xdr:rowOff>144300</xdr:rowOff>
    </xdr:to>
    <xdr:pic>
      <xdr:nvPicPr>
        <xdr:cNvPr id="3" name="Imagem 2" descr="logo.gif">
          <a:hlinkClick xmlns:r="http://schemas.openxmlformats.org/officeDocument/2006/relationships" r:id="rId1" tooltip="Clique aqui para acessar o blo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29012" y="876300"/>
          <a:ext cx="3084926"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6</xdr:col>
      <xdr:colOff>10749</xdr:colOff>
      <xdr:row>13</xdr:row>
      <xdr:rowOff>95250</xdr:rowOff>
    </xdr:from>
    <xdr:to>
      <xdr:col>6</xdr:col>
      <xdr:colOff>1042569</xdr:colOff>
      <xdr:row>13</xdr:row>
      <xdr:rowOff>383250</xdr:rowOff>
    </xdr:to>
    <xdr:sp macro="" textlink="">
      <xdr:nvSpPr>
        <xdr:cNvPr id="5" name="Retângulo de cantos arredondados 4">
          <a:hlinkClick xmlns:r="http://schemas.openxmlformats.org/officeDocument/2006/relationships" r:id="rId3" tooltip="Ir para a aba de Detalhamento de Treinos"/>
          <a:extLst>
            <a:ext uri="{FF2B5EF4-FFF2-40B4-BE49-F238E27FC236}">
              <a16:creationId xmlns:a16="http://schemas.microsoft.com/office/drawing/2014/main" id="{00000000-0008-0000-0300-000005000000}"/>
            </a:ext>
          </a:extLst>
        </xdr:cNvPr>
        <xdr:cNvSpPr/>
      </xdr:nvSpPr>
      <xdr:spPr>
        <a:xfrm>
          <a:off x="4563699" y="2981325"/>
          <a:ext cx="1031820" cy="288000"/>
        </a:xfrm>
        <a:prstGeom prst="roundRect">
          <a:avLst>
            <a:gd name="adj" fmla="val 3315"/>
          </a:avLst>
        </a:prstGeom>
        <a:gradFill>
          <a:gsLst>
            <a:gs pos="0">
              <a:schemeClr val="accent2">
                <a:lumMod val="75000"/>
              </a:schemeClr>
            </a:gs>
            <a:gs pos="35000">
              <a:schemeClr val="accent2"/>
            </a:gs>
            <a:gs pos="100000">
              <a:schemeClr val="accent2">
                <a:lumMod val="40000"/>
                <a:lumOff val="60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chemeClr val="bg1"/>
              </a:solidFill>
              <a:latin typeface="+mn-lt"/>
              <a:ea typeface="+mn-ea"/>
              <a:cs typeface="+mn-cs"/>
            </a:rPr>
            <a:t>TREINOS</a:t>
          </a:r>
        </a:p>
      </xdr:txBody>
    </xdr:sp>
    <xdr:clientData fPrintsWithSheet="0"/>
  </xdr:twoCellAnchor>
  <xdr:twoCellAnchor editAs="absolute">
    <xdr:from>
      <xdr:col>7</xdr:col>
      <xdr:colOff>32812</xdr:colOff>
      <xdr:row>13</xdr:row>
      <xdr:rowOff>95250</xdr:rowOff>
    </xdr:from>
    <xdr:to>
      <xdr:col>8</xdr:col>
      <xdr:colOff>17705</xdr:colOff>
      <xdr:row>13</xdr:row>
      <xdr:rowOff>383250</xdr:rowOff>
    </xdr:to>
    <xdr:sp macro="" textlink="">
      <xdr:nvSpPr>
        <xdr:cNvPr id="6" name="Retângulo de cantos arredondados 5">
          <a:hlinkClick xmlns:r="http://schemas.openxmlformats.org/officeDocument/2006/relationships" r:id="rId4" tooltip="Ir para a aba de Acompanhamento Gráfico da Evolução do Atleta"/>
          <a:extLst>
            <a:ext uri="{FF2B5EF4-FFF2-40B4-BE49-F238E27FC236}">
              <a16:creationId xmlns:a16="http://schemas.microsoft.com/office/drawing/2014/main" id="{00000000-0008-0000-0300-000006000000}"/>
            </a:ext>
          </a:extLst>
        </xdr:cNvPr>
        <xdr:cNvSpPr/>
      </xdr:nvSpPr>
      <xdr:spPr>
        <a:xfrm>
          <a:off x="5633512" y="2981325"/>
          <a:ext cx="1032643" cy="288000"/>
        </a:xfrm>
        <a:prstGeom prst="roundRect">
          <a:avLst>
            <a:gd name="adj" fmla="val 3315"/>
          </a:avLst>
        </a:prstGeom>
        <a:gradFill>
          <a:gsLst>
            <a:gs pos="0">
              <a:schemeClr val="accent2">
                <a:lumMod val="75000"/>
              </a:schemeClr>
            </a:gs>
            <a:gs pos="35000">
              <a:schemeClr val="accent2"/>
            </a:gs>
            <a:gs pos="100000">
              <a:schemeClr val="accent2">
                <a:lumMod val="40000"/>
                <a:lumOff val="60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chemeClr val="bg1"/>
              </a:solidFill>
              <a:latin typeface="+mn-lt"/>
              <a:ea typeface="+mn-ea"/>
              <a:cs typeface="+mn-cs"/>
            </a:rPr>
            <a:t>EVOLUÇÃO</a:t>
          </a:r>
        </a:p>
      </xdr:txBody>
    </xdr:sp>
    <xdr:clientData fPrintsWithSheet="0"/>
  </xdr:twoCellAnchor>
  <xdr:twoCellAnchor editAs="absolute">
    <xdr:from>
      <xdr:col>4</xdr:col>
      <xdr:colOff>171450</xdr:colOff>
      <xdr:row>13</xdr:row>
      <xdr:rowOff>95250</xdr:rowOff>
    </xdr:from>
    <xdr:to>
      <xdr:col>5</xdr:col>
      <xdr:colOff>1022295</xdr:colOff>
      <xdr:row>13</xdr:row>
      <xdr:rowOff>383250</xdr:rowOff>
    </xdr:to>
    <xdr:sp macro="" textlink="">
      <xdr:nvSpPr>
        <xdr:cNvPr id="7" name="Retângulo de cantos arredondados 6">
          <a:hlinkClick xmlns:r="http://schemas.openxmlformats.org/officeDocument/2006/relationships" r:id="rId5" tooltip="Ir para a aba de Controle de Resultados e Treinamento"/>
          <a:extLst>
            <a:ext uri="{FF2B5EF4-FFF2-40B4-BE49-F238E27FC236}">
              <a16:creationId xmlns:a16="http://schemas.microsoft.com/office/drawing/2014/main" id="{00000000-0008-0000-0300-000007000000}"/>
            </a:ext>
          </a:extLst>
        </xdr:cNvPr>
        <xdr:cNvSpPr/>
      </xdr:nvSpPr>
      <xdr:spPr>
        <a:xfrm>
          <a:off x="3495675" y="2981325"/>
          <a:ext cx="1031820" cy="288000"/>
        </a:xfrm>
        <a:prstGeom prst="roundRect">
          <a:avLst>
            <a:gd name="adj" fmla="val 3315"/>
          </a:avLst>
        </a:prstGeom>
        <a:gradFill>
          <a:gsLst>
            <a:gs pos="0">
              <a:schemeClr val="accent2">
                <a:lumMod val="75000"/>
              </a:schemeClr>
            </a:gs>
            <a:gs pos="35000">
              <a:schemeClr val="accent2"/>
            </a:gs>
            <a:gs pos="100000">
              <a:schemeClr val="accent2">
                <a:lumMod val="40000"/>
                <a:lumOff val="60000"/>
              </a:schemeClr>
            </a:gs>
          </a:gsLst>
        </a:gradFill>
        <a:ln>
          <a:noFill/>
        </a:ln>
        <a:effectLst>
          <a:outerShdw blurRad="38100" dist="12700" dir="16200000"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rtlCol="0" anchor="ctr"/>
        <a:lstStyle/>
        <a:p>
          <a:pPr marL="0" indent="0" algn="ctr"/>
          <a:r>
            <a:rPr lang="pt-BR" sz="1100" b="1">
              <a:solidFill>
                <a:schemeClr val="bg1"/>
              </a:solidFill>
              <a:latin typeface="+mn-lt"/>
              <a:ea typeface="+mn-ea"/>
              <a:cs typeface="+mn-cs"/>
            </a:rPr>
            <a:t>CONTROLE</a:t>
          </a:r>
        </a:p>
      </xdr:txBody>
    </xdr:sp>
    <xdr:clientData fPrintsWithSheet="0"/>
  </xdr:twoCellAnchor>
  <xdr:twoCellAnchor editAs="absolute">
    <xdr:from>
      <xdr:col>2</xdr:col>
      <xdr:colOff>244096</xdr:colOff>
      <xdr:row>13</xdr:row>
      <xdr:rowOff>28575</xdr:rowOff>
    </xdr:from>
    <xdr:to>
      <xdr:col>4</xdr:col>
      <xdr:colOff>107273</xdr:colOff>
      <xdr:row>13</xdr:row>
      <xdr:rowOff>433942</xdr:rowOff>
    </xdr:to>
    <xdr:sp macro="" textlink="">
      <xdr:nvSpPr>
        <xdr:cNvPr id="8" name="CaixaDeTexto 7">
          <a:extLst>
            <a:ext uri="{FF2B5EF4-FFF2-40B4-BE49-F238E27FC236}">
              <a16:creationId xmlns:a16="http://schemas.microsoft.com/office/drawing/2014/main" id="{00000000-0008-0000-0300-000008000000}"/>
            </a:ext>
          </a:extLst>
        </xdr:cNvPr>
        <xdr:cNvSpPr txBox="1"/>
      </xdr:nvSpPr>
      <xdr:spPr>
        <a:xfrm>
          <a:off x="1472821" y="2914650"/>
          <a:ext cx="195867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pt-BR" sz="1000">
              <a:solidFill>
                <a:schemeClr val="bg1"/>
              </a:solidFill>
            </a:rPr>
            <a:t>Clique em um dos botões ao lado</a:t>
          </a:r>
        </a:p>
        <a:p>
          <a:pPr algn="r"/>
          <a:r>
            <a:rPr lang="pt-BR" sz="1000">
              <a:solidFill>
                <a:schemeClr val="bg1"/>
              </a:solidFill>
            </a:rPr>
            <a:t>para continuar a utilizar a planilha</a:t>
          </a:r>
        </a:p>
      </xdr:txBody>
    </xdr:sp>
    <xdr:clientData fPrintsWithSheet="0"/>
  </xdr:twoCellAnchor>
  <xdr:twoCellAnchor editAs="oneCell">
    <xdr:from>
      <xdr:col>1</xdr:col>
      <xdr:colOff>85725</xdr:colOff>
      <xdr:row>3</xdr:row>
      <xdr:rowOff>0</xdr:rowOff>
    </xdr:from>
    <xdr:to>
      <xdr:col>3</xdr:col>
      <xdr:colOff>840226</xdr:colOff>
      <xdr:row>7</xdr:row>
      <xdr:rowOff>142875</xdr:rowOff>
    </xdr:to>
    <xdr:pic>
      <xdr:nvPicPr>
        <xdr:cNvPr id="9" name="Imagem 8" descr="01.png">
          <a:hlinkClick xmlns:r="http://schemas.openxmlformats.org/officeDocument/2006/relationships" r:id="rId6" tooltip="Clique aqui e acesse o site Hora do Treino"/>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7" cstate="print"/>
        <a:stretch>
          <a:fillRect/>
        </a:stretch>
      </xdr:blipFill>
      <xdr:spPr>
        <a:xfrm>
          <a:off x="266700" y="695325"/>
          <a:ext cx="2850001" cy="9048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UX_IMC_Classificação" displayName="AUX_IMC_Classificação" ref="W5:X13" totalsRowShown="0" headerRowDxfId="3" dataDxfId="2">
  <autoFilter ref="W5:X13" xr:uid="{00000000-0009-0000-0100-000001000000}"/>
  <tableColumns count="2">
    <tableColumn id="1" xr3:uid="{00000000-0010-0000-0000-000001000000}" name="IMC" dataDxfId="1"/>
    <tableColumn id="2" xr3:uid="{00000000-0010-0000-0000-000002000000}" name="Classificação" dataDxfId="0"/>
  </tableColumns>
  <tableStyleInfo name="TableStyleLight10"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reidasplanilhas.com.br/ajuda-online/?cod=RDP0035" TargetMode="External"/><Relationship Id="rId1" Type="http://schemas.openxmlformats.org/officeDocument/2006/relationships/hyperlink" Target="http://www.horadotraining.com/?utm_source=treino&amp;utm_medium=planilha&amp;utm_campaign=controle+de+treino"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111"/>
  <sheetViews>
    <sheetView zoomScaleNormal="100" zoomScaleSheetLayoutView="100" workbookViewId="0">
      <pane ySplit="2" topLeftCell="A6" activePane="bottomLeft" state="frozen"/>
      <selection pane="bottomLeft" activeCell="T9" sqref="T9"/>
    </sheetView>
  </sheetViews>
  <sheetFormatPr defaultColWidth="0" defaultRowHeight="15" zeroHeight="1" x14ac:dyDescent="0.25"/>
  <cols>
    <col min="1" max="1" width="2.7109375" customWidth="1"/>
    <col min="2" max="2" width="14.7109375" customWidth="1"/>
    <col min="3" max="3" width="2.7109375" customWidth="1"/>
    <col min="4" max="4" width="14.7109375" customWidth="1"/>
    <col min="5" max="5" width="2.7109375" customWidth="1"/>
    <col min="6" max="6" width="14.7109375" customWidth="1"/>
    <col min="7" max="7" width="2.7109375" customWidth="1"/>
    <col min="8" max="8" width="12.28515625" bestFit="1" customWidth="1"/>
    <col min="9" max="9" width="2.7109375" customWidth="1"/>
    <col min="10" max="10" width="11.28515625" bestFit="1" customWidth="1"/>
    <col min="11" max="11" width="2.7109375" customWidth="1"/>
    <col min="12" max="12" width="12.28515625" bestFit="1" customWidth="1"/>
    <col min="13" max="13" width="2.7109375" customWidth="1"/>
    <col min="14" max="14" width="11.140625" bestFit="1" customWidth="1"/>
    <col min="15" max="15" width="2.7109375" customWidth="1"/>
    <col min="16" max="16" width="11.140625" bestFit="1" customWidth="1"/>
    <col min="17" max="17" width="2.7109375" customWidth="1"/>
    <col min="18" max="18" width="12.5703125" bestFit="1" customWidth="1"/>
    <col min="19" max="19" width="2.7109375" customWidth="1"/>
    <col min="20" max="20" width="12.42578125" bestFit="1" customWidth="1"/>
    <col min="21" max="21" width="10.7109375" hidden="1" customWidth="1"/>
    <col min="22" max="22" width="9.140625" hidden="1" customWidth="1"/>
    <col min="23" max="23" width="9.140625" hidden="1"/>
    <col min="24" max="24" width="20.42578125" hidden="1"/>
    <col min="25" max="25" width="9.140625" hidden="1"/>
    <col min="26" max="26" width="10.42578125" hidden="1"/>
    <col min="27" max="27" width="9.140625" hidden="1"/>
    <col min="28" max="28" width="11.42578125" hidden="1"/>
    <col min="29" max="29" width="13.28515625" style="27" hidden="1"/>
    <col min="30" max="30" width="15.7109375" style="27" hidden="1"/>
    <col min="31" max="31" width="11.42578125" style="27" hidden="1"/>
    <col min="32" max="32" width="9.42578125" style="27" hidden="1"/>
    <col min="33" max="33" width="10.85546875" style="27" hidden="1"/>
    <col min="34" max="34" width="15.5703125" style="27" hidden="1"/>
    <col min="35" max="35" width="11.140625" style="27" hidden="1"/>
    <col min="36" max="36" width="15.5703125" style="27" hidden="1"/>
    <col min="37" max="37" width="6.28515625" style="27" hidden="1"/>
    <col min="38" max="16384" width="9.140625" hidden="1"/>
  </cols>
  <sheetData>
    <row r="1" spans="1:37" ht="90" customHeight="1" thickTop="1" thickBot="1" x14ac:dyDescent="0.55000000000000004">
      <c r="A1" s="2"/>
      <c r="B1" s="103" t="s">
        <v>81</v>
      </c>
      <c r="C1" s="3"/>
      <c r="D1" s="3"/>
      <c r="E1" s="3"/>
      <c r="F1" s="3"/>
      <c r="G1" s="3"/>
      <c r="H1" s="3"/>
      <c r="I1" s="3"/>
      <c r="J1" s="3"/>
      <c r="K1" s="3"/>
      <c r="L1" s="3"/>
      <c r="M1" s="3"/>
      <c r="N1" s="3"/>
      <c r="O1" s="3"/>
      <c r="P1" s="3"/>
      <c r="Q1" s="3"/>
      <c r="R1" s="3"/>
      <c r="S1" s="3"/>
      <c r="T1" s="3"/>
      <c r="U1" s="4"/>
      <c r="V1" s="102"/>
      <c r="W1" s="101"/>
    </row>
    <row r="2" spans="1:37" ht="8.1" customHeight="1" thickTop="1" x14ac:dyDescent="0.25">
      <c r="A2" s="1"/>
      <c r="B2" s="1"/>
      <c r="C2" s="1"/>
      <c r="D2" s="1"/>
      <c r="E2" s="1"/>
      <c r="F2" s="1"/>
      <c r="G2" s="1"/>
      <c r="H2" s="1"/>
      <c r="I2" s="1"/>
      <c r="J2" s="1"/>
      <c r="K2" s="1"/>
      <c r="L2" s="1"/>
      <c r="M2" s="1"/>
      <c r="N2" s="1"/>
      <c r="O2" s="1"/>
      <c r="P2" s="1"/>
      <c r="Q2" s="1"/>
      <c r="R2" s="1"/>
      <c r="S2" s="1"/>
      <c r="T2" s="1"/>
      <c r="U2" s="1"/>
    </row>
    <row r="3" spans="1:37" ht="18" customHeight="1" x14ac:dyDescent="0.25">
      <c r="W3" s="7"/>
      <c r="X3" s="7"/>
      <c r="Y3" s="7"/>
    </row>
    <row r="4" spans="1:37" ht="18" customHeight="1" x14ac:dyDescent="0.3">
      <c r="B4" s="98" t="s">
        <v>67</v>
      </c>
      <c r="C4" s="98"/>
      <c r="D4" s="98"/>
      <c r="E4" s="98"/>
      <c r="F4" s="98"/>
      <c r="G4" s="98"/>
      <c r="H4" s="98"/>
      <c r="I4" s="98"/>
      <c r="J4" s="98"/>
      <c r="K4" s="98"/>
      <c r="L4" s="98"/>
      <c r="M4" s="98"/>
      <c r="N4" s="98"/>
      <c r="O4" s="98"/>
      <c r="P4" s="98"/>
      <c r="Q4" s="98"/>
      <c r="R4" s="98"/>
      <c r="S4" s="98"/>
      <c r="T4" s="98"/>
      <c r="W4" s="7"/>
      <c r="X4" s="7"/>
      <c r="Y4" s="7"/>
      <c r="Z4" t="s">
        <v>28</v>
      </c>
      <c r="AB4" t="s">
        <v>125</v>
      </c>
    </row>
    <row r="5" spans="1:37" ht="18" customHeight="1" x14ac:dyDescent="0.3">
      <c r="B5" s="5"/>
      <c r="P5" s="59"/>
      <c r="Q5" s="59"/>
      <c r="R5" s="59"/>
      <c r="S5" s="59"/>
      <c r="T5" s="59"/>
      <c r="W5" s="12" t="s">
        <v>0</v>
      </c>
      <c r="X5" s="13" t="s">
        <v>6</v>
      </c>
      <c r="Y5" s="7"/>
      <c r="Z5" t="s">
        <v>29</v>
      </c>
      <c r="AB5" t="s">
        <v>126</v>
      </c>
    </row>
    <row r="6" spans="1:37" s="7" customFormat="1" ht="18" customHeight="1" x14ac:dyDescent="0.25">
      <c r="B6" s="97" t="s">
        <v>26</v>
      </c>
      <c r="C6" s="97"/>
      <c r="D6" s="97"/>
      <c r="E6" s="97"/>
      <c r="F6" s="97"/>
      <c r="G6" s="97"/>
      <c r="H6" s="97"/>
      <c r="I6" s="97"/>
      <c r="J6" s="97"/>
      <c r="K6" s="97"/>
      <c r="L6" s="97"/>
      <c r="M6" s="97"/>
      <c r="N6" s="97"/>
      <c r="O6" s="97"/>
      <c r="P6" s="97"/>
      <c r="Q6" s="97"/>
      <c r="R6" s="97"/>
      <c r="S6" s="97"/>
      <c r="T6" s="97"/>
      <c r="U6"/>
      <c r="W6" s="14">
        <v>0</v>
      </c>
      <c r="X6" s="14" t="s">
        <v>7</v>
      </c>
      <c r="Z6" t="s">
        <v>32</v>
      </c>
      <c r="AC6" s="27"/>
      <c r="AD6" s="27"/>
      <c r="AE6" s="27"/>
      <c r="AF6" s="27"/>
      <c r="AG6" s="28"/>
      <c r="AH6" s="28"/>
      <c r="AI6" s="28"/>
      <c r="AJ6" s="28"/>
      <c r="AK6" s="28"/>
    </row>
    <row r="7" spans="1:37" s="29" customFormat="1" ht="18" customHeight="1" x14ac:dyDescent="0.25">
      <c r="B7" s="77" t="s">
        <v>27</v>
      </c>
      <c r="C7" s="77"/>
      <c r="D7" s="77"/>
      <c r="E7" s="77"/>
      <c r="F7" s="77"/>
      <c r="H7" s="10" t="s">
        <v>68</v>
      </c>
      <c r="J7" s="10" t="s">
        <v>14</v>
      </c>
      <c r="L7" s="10" t="s">
        <v>15</v>
      </c>
      <c r="N7" s="10" t="s">
        <v>16</v>
      </c>
      <c r="P7" s="10" t="s">
        <v>73</v>
      </c>
      <c r="Q7" s="10"/>
      <c r="R7" s="96" t="s">
        <v>17</v>
      </c>
      <c r="S7" s="96"/>
      <c r="T7" s="96"/>
      <c r="W7" s="31">
        <v>16.100000000000001</v>
      </c>
      <c r="X7" s="31" t="s">
        <v>8</v>
      </c>
      <c r="Z7" s="29" t="s">
        <v>33</v>
      </c>
      <c r="AC7" s="30"/>
      <c r="AD7" s="30"/>
      <c r="AE7" s="30"/>
      <c r="AF7" s="30"/>
      <c r="AG7" s="30"/>
      <c r="AH7" s="30"/>
      <c r="AI7" s="30"/>
      <c r="AJ7" s="30"/>
      <c r="AK7" s="30"/>
    </row>
    <row r="8" spans="1:37" s="7" customFormat="1" ht="24.95" customHeight="1" x14ac:dyDescent="0.25">
      <c r="B8" s="74" t="s">
        <v>97</v>
      </c>
      <c r="C8" s="75"/>
      <c r="D8" s="75"/>
      <c r="E8" s="75"/>
      <c r="F8" s="76"/>
      <c r="H8" s="44" t="s">
        <v>126</v>
      </c>
      <c r="J8" s="44">
        <v>43</v>
      </c>
      <c r="K8" s="9"/>
      <c r="L8" s="46">
        <v>67</v>
      </c>
      <c r="M8" s="9"/>
      <c r="N8" s="48">
        <v>1.6</v>
      </c>
      <c r="P8" s="36">
        <f>L8/(N8*N8)</f>
        <v>26.171874999999996</v>
      </c>
      <c r="Q8" s="11"/>
      <c r="R8" s="80" t="str">
        <f>IF(P8&lt;18.5,"Magro",IF(P8&lt;24.9,"Normal",IF(P8&lt;29.9,"Sobrepeso",IF(P8&lt;39.9,"Obeso", IF(P8&gt;40,"Obesidade Grave")))))</f>
        <v>Sobrepeso</v>
      </c>
      <c r="S8" s="80"/>
      <c r="T8" s="80"/>
      <c r="W8" s="14">
        <v>17</v>
      </c>
      <c r="X8" s="14" t="s">
        <v>9</v>
      </c>
      <c r="Z8" t="s">
        <v>34</v>
      </c>
      <c r="AC8" s="27"/>
      <c r="AD8" s="27"/>
      <c r="AE8" s="27"/>
      <c r="AF8" s="27"/>
      <c r="AG8" s="28"/>
      <c r="AH8" s="28"/>
      <c r="AI8" s="28"/>
      <c r="AJ8" s="28"/>
      <c r="AK8" s="28"/>
    </row>
    <row r="9" spans="1:37" s="7" customFormat="1" ht="18" customHeight="1" x14ac:dyDescent="0.25">
      <c r="W9" s="14">
        <v>18.5</v>
      </c>
      <c r="X9" s="14" t="s">
        <v>10</v>
      </c>
      <c r="Z9" t="s">
        <v>35</v>
      </c>
      <c r="AC9" s="28"/>
      <c r="AD9" s="28"/>
      <c r="AE9" s="28"/>
      <c r="AF9" s="28"/>
      <c r="AG9" s="28"/>
      <c r="AH9" s="28"/>
      <c r="AI9" s="28"/>
      <c r="AJ9" s="28"/>
      <c r="AK9" s="28"/>
    </row>
    <row r="10" spans="1:37" s="7" customFormat="1" ht="18" customHeight="1" x14ac:dyDescent="0.25">
      <c r="B10" s="97" t="s">
        <v>21</v>
      </c>
      <c r="C10" s="97"/>
      <c r="D10" s="97"/>
      <c r="E10" s="97"/>
      <c r="F10" s="97"/>
      <c r="G10" s="97"/>
      <c r="H10" s="97"/>
      <c r="I10" s="97"/>
      <c r="J10" s="97"/>
      <c r="K10" s="97"/>
      <c r="L10" s="97"/>
      <c r="M10" s="97"/>
      <c r="N10" s="97"/>
      <c r="W10" s="14">
        <v>24.5</v>
      </c>
      <c r="X10" s="14" t="s">
        <v>51</v>
      </c>
      <c r="Z10" t="s">
        <v>36</v>
      </c>
      <c r="AC10" s="28"/>
      <c r="AD10" s="28"/>
      <c r="AE10" s="28"/>
      <c r="AF10" s="28"/>
      <c r="AG10" s="28"/>
      <c r="AH10" s="28"/>
      <c r="AI10" s="28"/>
      <c r="AJ10" s="28"/>
      <c r="AK10" s="28"/>
    </row>
    <row r="11" spans="1:37" s="29" customFormat="1" ht="18" customHeight="1" x14ac:dyDescent="0.25">
      <c r="B11" s="10" t="s">
        <v>18</v>
      </c>
      <c r="D11" s="10" t="s">
        <v>20</v>
      </c>
      <c r="F11" s="10" t="s">
        <v>19</v>
      </c>
      <c r="H11" s="10" t="s">
        <v>23</v>
      </c>
      <c r="J11" s="10" t="s">
        <v>22</v>
      </c>
      <c r="L11" s="10" t="s">
        <v>24</v>
      </c>
      <c r="N11" s="10" t="s">
        <v>25</v>
      </c>
      <c r="W11" s="31">
        <v>30</v>
      </c>
      <c r="X11" s="31" t="s">
        <v>11</v>
      </c>
      <c r="Z11" s="29" t="s">
        <v>1</v>
      </c>
      <c r="AC11" s="30"/>
      <c r="AD11" s="30"/>
      <c r="AE11" s="30"/>
      <c r="AF11" s="30"/>
      <c r="AG11" s="30"/>
      <c r="AH11" s="30"/>
      <c r="AI11" s="30"/>
      <c r="AJ11" s="30"/>
      <c r="AK11" s="30"/>
    </row>
    <row r="12" spans="1:37" s="7" customFormat="1" ht="24.95" customHeight="1" x14ac:dyDescent="0.25">
      <c r="B12" s="44"/>
      <c r="D12" s="94"/>
      <c r="F12" s="94"/>
      <c r="H12" s="47"/>
      <c r="J12" s="94"/>
      <c r="L12" s="47"/>
      <c r="N12" s="94"/>
      <c r="W12" s="14">
        <v>35</v>
      </c>
      <c r="X12" s="14" t="s">
        <v>12</v>
      </c>
      <c r="Z12" t="s">
        <v>2</v>
      </c>
      <c r="AC12" s="28"/>
      <c r="AD12" s="28"/>
      <c r="AE12" s="28"/>
      <c r="AF12" s="28"/>
      <c r="AG12" s="28"/>
      <c r="AH12" s="28"/>
      <c r="AI12" s="28"/>
      <c r="AJ12" s="28"/>
      <c r="AK12" s="28"/>
    </row>
    <row r="13" spans="1:37" s="7" customFormat="1" ht="18" customHeight="1" x14ac:dyDescent="0.25">
      <c r="W13" s="14">
        <v>40</v>
      </c>
      <c r="X13" s="14" t="s">
        <v>13</v>
      </c>
      <c r="Z13" t="s">
        <v>37</v>
      </c>
      <c r="AD13" s="28"/>
      <c r="AE13" s="28"/>
      <c r="AF13" s="28"/>
      <c r="AG13" s="28"/>
      <c r="AH13" s="28"/>
      <c r="AI13" s="28"/>
      <c r="AJ13" s="28"/>
      <c r="AK13" s="28"/>
    </row>
    <row r="14" spans="1:37" s="7" customFormat="1" ht="18" customHeight="1" x14ac:dyDescent="0.25">
      <c r="B14" s="97" t="s">
        <v>71</v>
      </c>
      <c r="C14" s="97"/>
      <c r="D14" s="97"/>
      <c r="E14" s="97"/>
      <c r="F14" s="97"/>
      <c r="G14" s="97"/>
      <c r="H14" s="97"/>
      <c r="I14" s="97"/>
      <c r="J14" s="97"/>
      <c r="K14" s="97"/>
      <c r="L14" s="97"/>
      <c r="M14" s="97"/>
      <c r="N14" s="97"/>
      <c r="O14" s="97"/>
      <c r="P14" s="97"/>
      <c r="Q14" s="97"/>
      <c r="R14" s="97"/>
      <c r="S14" s="97"/>
      <c r="T14" s="97"/>
      <c r="W14"/>
      <c r="X14"/>
      <c r="Z14" t="s">
        <v>31</v>
      </c>
      <c r="AD14" s="28"/>
      <c r="AE14" s="28"/>
      <c r="AF14" s="28"/>
      <c r="AG14" s="28"/>
      <c r="AH14" s="28"/>
      <c r="AI14" s="28"/>
      <c r="AJ14" s="28"/>
      <c r="AK14" s="28"/>
    </row>
    <row r="15" spans="1:37" s="29" customFormat="1" ht="18" customHeight="1" x14ac:dyDescent="0.25">
      <c r="B15" s="10" t="s">
        <v>52</v>
      </c>
      <c r="C15" s="10"/>
      <c r="D15" s="10" t="s">
        <v>63</v>
      </c>
      <c r="F15" s="77" t="s">
        <v>69</v>
      </c>
      <c r="G15" s="77"/>
      <c r="H15" s="77"/>
      <c r="I15" s="77"/>
      <c r="J15" s="77"/>
      <c r="K15" s="77"/>
      <c r="L15" s="77"/>
      <c r="M15" s="77"/>
      <c r="N15" s="77"/>
      <c r="O15" s="77"/>
      <c r="P15" s="77"/>
      <c r="R15" s="10" t="s">
        <v>70</v>
      </c>
      <c r="T15" s="10" t="s">
        <v>72</v>
      </c>
      <c r="Z15" s="29" t="s">
        <v>30</v>
      </c>
      <c r="AA15" s="7"/>
      <c r="AB15" s="7"/>
      <c r="AC15" s="7"/>
      <c r="AD15" s="28"/>
      <c r="AE15" s="28"/>
      <c r="AF15" s="28"/>
      <c r="AG15" s="28"/>
      <c r="AH15" s="28"/>
      <c r="AI15" s="28"/>
      <c r="AJ15" s="28"/>
      <c r="AK15" s="28"/>
    </row>
    <row r="16" spans="1:37" ht="24.95" customHeight="1" x14ac:dyDescent="0.25">
      <c r="A16" s="7"/>
      <c r="B16" s="45">
        <v>44655</v>
      </c>
      <c r="C16" s="11"/>
      <c r="D16" s="95">
        <f>IF(ISNUMBER(ENT_CicloInício),CALC_CicloTérmino,"-")</f>
        <v>44745</v>
      </c>
      <c r="E16" s="7"/>
      <c r="F16" s="74" t="s">
        <v>124</v>
      </c>
      <c r="G16" s="75"/>
      <c r="H16" s="75"/>
      <c r="I16" s="75"/>
      <c r="J16" s="75"/>
      <c r="K16" s="75"/>
      <c r="L16" s="75"/>
      <c r="M16" s="75"/>
      <c r="N16" s="75"/>
      <c r="O16" s="75"/>
      <c r="P16" s="76"/>
      <c r="R16" s="46">
        <v>60</v>
      </c>
      <c r="T16" s="94">
        <f>CALC_MetaIMC</f>
        <v>23.437499999999996</v>
      </c>
      <c r="U16" s="7"/>
      <c r="AA16" s="7"/>
      <c r="AB16" s="7"/>
      <c r="AC16" s="7"/>
      <c r="AD16" s="28"/>
      <c r="AE16" s="28"/>
      <c r="AF16" s="28"/>
      <c r="AG16" s="28"/>
      <c r="AH16" s="28"/>
      <c r="AI16" s="28"/>
      <c r="AJ16" s="28"/>
      <c r="AK16" s="28"/>
    </row>
    <row r="17" spans="1:37" ht="18" customHeight="1" x14ac:dyDescent="0.25">
      <c r="A17" s="7"/>
      <c r="O17" s="7"/>
      <c r="S17" s="7"/>
      <c r="T17" s="7"/>
      <c r="U17" s="7"/>
      <c r="W17" t="str">
        <f ca="1">OFFSET(LISTA_Musculacao,0,1,1,1)</f>
        <v>Treino A</v>
      </c>
      <c r="AA17" s="7"/>
      <c r="AB17" s="7"/>
      <c r="AC17" s="7"/>
      <c r="AD17" s="28"/>
      <c r="AE17" s="28"/>
      <c r="AF17" s="28"/>
      <c r="AG17" s="28"/>
      <c r="AH17" s="28"/>
      <c r="AI17" s="28"/>
      <c r="AJ17" s="28"/>
      <c r="AK17" s="28"/>
    </row>
    <row r="18" spans="1:37" ht="18" customHeight="1" x14ac:dyDescent="0.25">
      <c r="A18" s="7"/>
      <c r="O18" s="7"/>
      <c r="Q18" s="10"/>
      <c r="U18" s="7"/>
      <c r="W18" t="str">
        <f ca="1">OFFSET(LISTA_Musculacao,0,2,1,1)</f>
        <v>Treino B</v>
      </c>
      <c r="AA18" s="7"/>
      <c r="AB18" s="7"/>
      <c r="AC18" s="7"/>
      <c r="AD18" s="28"/>
      <c r="AE18" s="28"/>
      <c r="AF18" s="28"/>
      <c r="AG18" s="28"/>
      <c r="AH18" s="28"/>
      <c r="AI18" s="28"/>
      <c r="AJ18" s="28"/>
      <c r="AK18" s="28"/>
    </row>
    <row r="19" spans="1:37" ht="15" customHeight="1" x14ac:dyDescent="0.25">
      <c r="A19" s="7"/>
      <c r="B19" s="33"/>
      <c r="C19" s="33"/>
      <c r="D19" s="33"/>
      <c r="E19" s="33"/>
      <c r="F19" s="33"/>
      <c r="G19" s="33"/>
      <c r="H19" s="33"/>
      <c r="I19" s="33"/>
      <c r="J19" s="33"/>
      <c r="K19" s="33"/>
      <c r="L19" s="33"/>
      <c r="M19" s="33"/>
      <c r="N19" s="33"/>
      <c r="O19" s="32"/>
      <c r="P19" s="33"/>
      <c r="Q19" s="34"/>
      <c r="R19" s="33"/>
      <c r="S19" s="33"/>
      <c r="T19" s="33"/>
      <c r="U19" s="7"/>
      <c r="W19" t="str">
        <f ca="1">OFFSET(LISTA_Musculacao,0,3,1,1)</f>
        <v>Treino C</v>
      </c>
      <c r="AA19" s="7"/>
      <c r="AB19" s="7"/>
      <c r="AC19" s="7"/>
      <c r="AD19" s="28"/>
      <c r="AE19" s="28"/>
      <c r="AF19" s="28"/>
      <c r="AG19" s="28"/>
      <c r="AH19" s="28"/>
      <c r="AI19" s="28"/>
      <c r="AJ19" s="28"/>
      <c r="AK19" s="28"/>
    </row>
    <row r="20" spans="1:37" ht="15.95" customHeight="1" x14ac:dyDescent="0.25">
      <c r="A20" s="7"/>
      <c r="B20" s="7"/>
      <c r="C20" s="7"/>
      <c r="D20" s="7"/>
      <c r="E20" s="7"/>
      <c r="F20" s="7"/>
      <c r="G20" s="7"/>
      <c r="H20" s="7"/>
      <c r="I20" s="7"/>
      <c r="J20" s="7"/>
      <c r="K20" s="7"/>
      <c r="L20" s="7"/>
      <c r="M20" s="7"/>
      <c r="N20" s="7"/>
      <c r="O20" s="7"/>
      <c r="P20" s="7"/>
      <c r="Q20" s="7"/>
      <c r="R20" s="81" t="s">
        <v>90</v>
      </c>
      <c r="S20" s="81"/>
      <c r="T20" s="81"/>
      <c r="U20" s="7"/>
      <c r="W20" t="str">
        <f ca="1">OFFSET(LISTA_Musculacao,0,4,1,1)</f>
        <v>Treino D</v>
      </c>
      <c r="AA20" s="7"/>
      <c r="AB20" s="7"/>
      <c r="AC20" s="28"/>
      <c r="AD20" s="28"/>
      <c r="AE20" s="28"/>
      <c r="AF20" s="28"/>
      <c r="AG20" s="28"/>
      <c r="AH20" s="28"/>
      <c r="AI20" s="28"/>
      <c r="AJ20" s="28"/>
      <c r="AK20" s="28"/>
    </row>
    <row r="21" spans="1:37" ht="18" customHeight="1" x14ac:dyDescent="0.3">
      <c r="A21" s="8"/>
      <c r="B21" s="78" t="str">
        <f>IF(ISNUMBER(ENT_CicloInício),UPPER("CRONOGRAMA DE TREINOS SEMANAIS PARA O TRIMESTRE ("&amp;TEXT(ENT_CicloInício,"mmm/aaaa")&amp;" - "&amp;TEXT(CALC_CicloTérmino,"mmm/aaaa")&amp;")"),"(defina a data de início do treinamento para visualizar este cronograma corretamente)")</f>
        <v>CRONOGRAMA DE TREINOS SEMANAIS PARA O TRIMESTRE (ABR/2022 - JUL/2022)</v>
      </c>
      <c r="C21" s="78"/>
      <c r="D21" s="78"/>
      <c r="E21" s="78"/>
      <c r="F21" s="78"/>
      <c r="G21" s="78"/>
      <c r="H21" s="78"/>
      <c r="I21" s="78"/>
      <c r="J21" s="78"/>
      <c r="K21" s="78"/>
      <c r="L21" s="78"/>
      <c r="M21" s="78"/>
      <c r="N21" s="78"/>
      <c r="O21" s="78"/>
      <c r="P21" s="78"/>
      <c r="Q21" s="78"/>
      <c r="R21" s="78"/>
      <c r="S21" s="78"/>
      <c r="T21" s="78"/>
      <c r="U21" s="7"/>
      <c r="W21" t="s">
        <v>91</v>
      </c>
      <c r="AA21" s="51"/>
      <c r="AB21" s="51"/>
      <c r="AC21" s="51">
        <f>W6</f>
        <v>0</v>
      </c>
      <c r="AD21" s="51">
        <f>W7</f>
        <v>16.100000000000001</v>
      </c>
      <c r="AE21" s="51">
        <f>W8</f>
        <v>17</v>
      </c>
      <c r="AF21" s="51">
        <f>W9</f>
        <v>18.5</v>
      </c>
      <c r="AG21" s="51">
        <f>W10</f>
        <v>24.5</v>
      </c>
      <c r="AH21" s="51">
        <f>W11</f>
        <v>30</v>
      </c>
      <c r="AI21" s="51">
        <f>W12</f>
        <v>35</v>
      </c>
      <c r="AJ21" s="51">
        <f>W13</f>
        <v>40</v>
      </c>
      <c r="AK21" s="51"/>
    </row>
    <row r="22" spans="1:37" ht="18" customHeight="1" x14ac:dyDescent="0.25">
      <c r="A22" s="8"/>
      <c r="B22" s="8"/>
      <c r="C22" s="8"/>
      <c r="D22" s="8"/>
      <c r="E22" s="8"/>
      <c r="F22" s="8"/>
      <c r="G22" s="7"/>
      <c r="H22" s="7"/>
      <c r="I22" s="7"/>
      <c r="J22" s="7"/>
      <c r="K22" s="7"/>
      <c r="L22" s="7"/>
      <c r="M22" s="7"/>
      <c r="N22" s="7"/>
      <c r="O22" s="7"/>
      <c r="P22" s="7"/>
      <c r="Q22" s="7"/>
      <c r="R22" s="7"/>
      <c r="S22" s="7"/>
      <c r="T22" s="7"/>
      <c r="U22" s="7"/>
      <c r="W22" t="s">
        <v>127</v>
      </c>
      <c r="AA22" s="52"/>
      <c r="AB22" s="52"/>
      <c r="AC22" s="55" t="str">
        <f>X6</f>
        <v>baixo peso severo</v>
      </c>
      <c r="AD22" s="55" t="str">
        <f>X7</f>
        <v>baixo peso moderado</v>
      </c>
      <c r="AE22" s="55" t="str">
        <f>X8</f>
        <v>baixo peso leve</v>
      </c>
      <c r="AF22" s="55" t="str">
        <f>X9</f>
        <v>peso normal</v>
      </c>
      <c r="AG22" s="55" t="str">
        <f>X10</f>
        <v>pré-obesidade</v>
      </c>
      <c r="AH22" s="55" t="str">
        <f>X11</f>
        <v>obesidade moderada</v>
      </c>
      <c r="AI22" s="55" t="str">
        <f>X12</f>
        <v>obesidade alta</v>
      </c>
      <c r="AJ22" s="55" t="str">
        <f>X13</f>
        <v>obesidade muito alta</v>
      </c>
      <c r="AK22" s="55" t="s">
        <v>79</v>
      </c>
    </row>
    <row r="23" spans="1:37" ht="24.95" customHeight="1" x14ac:dyDescent="0.25">
      <c r="A23" s="8"/>
      <c r="B23" s="8"/>
      <c r="C23" s="8"/>
      <c r="D23" s="99" t="s">
        <v>74</v>
      </c>
      <c r="E23" s="99"/>
      <c r="F23" s="99"/>
      <c r="G23" s="99"/>
      <c r="H23" s="99"/>
      <c r="I23" s="99"/>
      <c r="J23" s="99"/>
      <c r="K23" s="99"/>
      <c r="L23" s="99"/>
      <c r="M23" s="99"/>
      <c r="N23" s="99"/>
      <c r="O23" s="99"/>
      <c r="P23" s="99"/>
      <c r="Q23" s="7"/>
      <c r="R23" s="100" t="s">
        <v>75</v>
      </c>
      <c r="S23" s="100"/>
      <c r="T23" s="100"/>
      <c r="U23" s="7"/>
      <c r="W23" t="s">
        <v>128</v>
      </c>
      <c r="AA23" s="56">
        <f>ENT_PesoKG</f>
        <v>67</v>
      </c>
      <c r="AB23" s="57" t="s">
        <v>64</v>
      </c>
      <c r="AC23" s="54">
        <f t="shared" ref="AC23:AI30" si="0">IF(AND($AA23/(ENT_AlturaM^2)&lt;AD$21,$AA23/(ENT_AlturaM^2)&gt;=AC$21),ROUND($AA23,1),-1000)</f>
        <v>-1000</v>
      </c>
      <c r="AD23" s="54">
        <f t="shared" si="0"/>
        <v>-1000</v>
      </c>
      <c r="AE23" s="54">
        <f t="shared" si="0"/>
        <v>-1000</v>
      </c>
      <c r="AF23" s="54">
        <f t="shared" si="0"/>
        <v>-1000</v>
      </c>
      <c r="AG23" s="54">
        <f t="shared" si="0"/>
        <v>67</v>
      </c>
      <c r="AH23" s="54">
        <f t="shared" si="0"/>
        <v>-1000</v>
      </c>
      <c r="AI23" s="54">
        <f t="shared" si="0"/>
        <v>-1000</v>
      </c>
      <c r="AJ23" s="54">
        <f t="shared" ref="AJ23:AJ37" si="1">IF($AA23/(ENT_AlturaM^2)&gt;=AJ$21,ROUND($AA23,1),-1000)</f>
        <v>-1000</v>
      </c>
      <c r="AK23" s="53">
        <f t="shared" ref="AK23:AK37" si="2">ENT_MetaKG</f>
        <v>60</v>
      </c>
    </row>
    <row r="24" spans="1:37" ht="24.95" customHeight="1" x14ac:dyDescent="0.25">
      <c r="D24" s="23">
        <f ca="1">IF(ISNUMBER(ENT_CicloInício),ENT_CicloInício-WEEKDAY(ENT_CicloInício,1)+1,TODAY()-WEEKDAY(TODAY(),1)+1)</f>
        <v>44654</v>
      </c>
      <c r="E24" s="8"/>
      <c r="F24" s="23">
        <f ca="1">D24+1</f>
        <v>44655</v>
      </c>
      <c r="G24" s="8"/>
      <c r="H24" s="23">
        <f ca="1">F24+1</f>
        <v>44656</v>
      </c>
      <c r="I24" s="7"/>
      <c r="J24" s="23">
        <f ca="1">H24+1</f>
        <v>44657</v>
      </c>
      <c r="L24" s="23">
        <f ca="1">J24+1</f>
        <v>44658</v>
      </c>
      <c r="M24" s="10"/>
      <c r="N24" s="23">
        <f ca="1">L24+1</f>
        <v>44659</v>
      </c>
      <c r="P24" s="23">
        <f ca="1">N24+1</f>
        <v>44660</v>
      </c>
      <c r="Q24" s="23"/>
      <c r="R24" s="10" t="s">
        <v>15</v>
      </c>
      <c r="T24" s="10" t="s">
        <v>76</v>
      </c>
      <c r="U24" s="7"/>
      <c r="W24" t="s">
        <v>129</v>
      </c>
      <c r="AA24" s="56">
        <f>R25</f>
        <v>66</v>
      </c>
      <c r="AB24" s="58" t="str">
        <f>B25</f>
        <v>Semana 1</v>
      </c>
      <c r="AC24" s="54">
        <f t="shared" si="0"/>
        <v>-1000</v>
      </c>
      <c r="AD24" s="54">
        <f t="shared" si="0"/>
        <v>-1000</v>
      </c>
      <c r="AE24" s="54">
        <f t="shared" si="0"/>
        <v>-1000</v>
      </c>
      <c r="AF24" s="54">
        <f t="shared" si="0"/>
        <v>-1000</v>
      </c>
      <c r="AG24" s="54">
        <f t="shared" si="0"/>
        <v>66</v>
      </c>
      <c r="AH24" s="54">
        <f t="shared" si="0"/>
        <v>-1000</v>
      </c>
      <c r="AI24" s="54">
        <f t="shared" si="0"/>
        <v>-1000</v>
      </c>
      <c r="AJ24" s="54">
        <f t="shared" si="1"/>
        <v>-1000</v>
      </c>
      <c r="AK24" s="53">
        <f t="shared" si="2"/>
        <v>60</v>
      </c>
    </row>
    <row r="25" spans="1:37" ht="24.95" customHeight="1" x14ac:dyDescent="0.25">
      <c r="B25" s="24" t="s">
        <v>53</v>
      </c>
      <c r="C25" s="26"/>
      <c r="D25" s="44"/>
      <c r="F25" s="44" t="s">
        <v>3</v>
      </c>
      <c r="H25" s="44" t="s">
        <v>4</v>
      </c>
      <c r="J25" s="44" t="s">
        <v>5</v>
      </c>
      <c r="L25" s="44" t="s">
        <v>44</v>
      </c>
      <c r="N25" s="44" t="s">
        <v>91</v>
      </c>
      <c r="P25" s="44" t="s">
        <v>127</v>
      </c>
      <c r="Q25" s="23"/>
      <c r="R25" s="46">
        <v>66</v>
      </c>
      <c r="T25" s="36">
        <f>CALC_IMCParcial</f>
        <v>25.781249999999996</v>
      </c>
      <c r="W25" t="s">
        <v>130</v>
      </c>
      <c r="AA25" s="56">
        <f>R31</f>
        <v>0</v>
      </c>
      <c r="AB25" s="58" t="str">
        <f>B31</f>
        <v>Semana 2</v>
      </c>
      <c r="AC25" s="54">
        <f t="shared" si="0"/>
        <v>0</v>
      </c>
      <c r="AD25" s="54">
        <f t="shared" si="0"/>
        <v>-1000</v>
      </c>
      <c r="AE25" s="54">
        <f t="shared" si="0"/>
        <v>-1000</v>
      </c>
      <c r="AF25" s="54">
        <f t="shared" si="0"/>
        <v>-1000</v>
      </c>
      <c r="AG25" s="54">
        <f t="shared" si="0"/>
        <v>-1000</v>
      </c>
      <c r="AH25" s="54">
        <f t="shared" si="0"/>
        <v>-1000</v>
      </c>
      <c r="AI25" s="54">
        <f t="shared" si="0"/>
        <v>-1000</v>
      </c>
      <c r="AJ25" s="54">
        <f t="shared" si="1"/>
        <v>-1000</v>
      </c>
      <c r="AK25" s="53">
        <f t="shared" si="2"/>
        <v>60</v>
      </c>
    </row>
    <row r="26" spans="1:37" ht="24.95" customHeight="1" x14ac:dyDescent="0.25">
      <c r="B26" s="10"/>
      <c r="D26" s="44"/>
      <c r="F26" s="44"/>
      <c r="H26" s="44"/>
      <c r="J26" s="44"/>
      <c r="L26" s="44"/>
      <c r="N26" s="44"/>
      <c r="P26" s="44"/>
      <c r="Q26" s="23"/>
      <c r="R26" s="10" t="s">
        <v>78</v>
      </c>
      <c r="T26" s="10" t="s">
        <v>77</v>
      </c>
      <c r="W26" t="s">
        <v>131</v>
      </c>
      <c r="AA26" s="56">
        <f>R37</f>
        <v>0</v>
      </c>
      <c r="AB26" s="58" t="str">
        <f>B37</f>
        <v>Semana 3</v>
      </c>
      <c r="AC26" s="54">
        <f t="shared" si="0"/>
        <v>0</v>
      </c>
      <c r="AD26" s="54">
        <f t="shared" si="0"/>
        <v>-1000</v>
      </c>
      <c r="AE26" s="54">
        <f t="shared" si="0"/>
        <v>-1000</v>
      </c>
      <c r="AF26" s="54">
        <f t="shared" si="0"/>
        <v>-1000</v>
      </c>
      <c r="AG26" s="54">
        <f t="shared" si="0"/>
        <v>-1000</v>
      </c>
      <c r="AH26" s="54">
        <f t="shared" si="0"/>
        <v>-1000</v>
      </c>
      <c r="AI26" s="54">
        <f t="shared" si="0"/>
        <v>-1000</v>
      </c>
      <c r="AJ26" s="54">
        <f t="shared" si="1"/>
        <v>-1000</v>
      </c>
      <c r="AK26" s="53">
        <f t="shared" si="2"/>
        <v>60</v>
      </c>
    </row>
    <row r="27" spans="1:37" ht="24.95" customHeight="1" x14ac:dyDescent="0.25">
      <c r="B27" s="10"/>
      <c r="D27" s="44"/>
      <c r="F27" s="44"/>
      <c r="H27" s="44"/>
      <c r="J27" s="44"/>
      <c r="L27" s="44"/>
      <c r="N27" s="44"/>
      <c r="P27" s="44"/>
      <c r="Q27" s="23"/>
      <c r="R27" s="35">
        <f>CALC_VarTotalKG</f>
        <v>-1</v>
      </c>
      <c r="T27" s="37">
        <f>CALC_ParaMetaKG</f>
        <v>-6</v>
      </c>
      <c r="W27" t="s">
        <v>132</v>
      </c>
      <c r="AA27" s="56">
        <f>R43</f>
        <v>0</v>
      </c>
      <c r="AB27" s="58" t="str">
        <f>B43</f>
        <v>Semana 4</v>
      </c>
      <c r="AC27" s="54">
        <f t="shared" si="0"/>
        <v>0</v>
      </c>
      <c r="AD27" s="54">
        <f t="shared" si="0"/>
        <v>-1000</v>
      </c>
      <c r="AE27" s="54">
        <f t="shared" si="0"/>
        <v>-1000</v>
      </c>
      <c r="AF27" s="54">
        <f t="shared" si="0"/>
        <v>-1000</v>
      </c>
      <c r="AG27" s="54">
        <f t="shared" si="0"/>
        <v>-1000</v>
      </c>
      <c r="AH27" s="54">
        <f t="shared" si="0"/>
        <v>-1000</v>
      </c>
      <c r="AI27" s="54">
        <f t="shared" si="0"/>
        <v>-1000</v>
      </c>
      <c r="AJ27" s="54">
        <f t="shared" si="1"/>
        <v>-1000</v>
      </c>
      <c r="AK27" s="53">
        <f t="shared" si="2"/>
        <v>60</v>
      </c>
    </row>
    <row r="28" spans="1:37" ht="24.95" customHeight="1" x14ac:dyDescent="0.25">
      <c r="A28" s="8"/>
      <c r="B28" s="15"/>
      <c r="Q28" s="23"/>
      <c r="R28" s="23"/>
      <c r="W28" t="s">
        <v>133</v>
      </c>
      <c r="AA28" s="56">
        <f>R49</f>
        <v>0</v>
      </c>
      <c r="AB28" s="58" t="str">
        <f>B49</f>
        <v>Semana 5</v>
      </c>
      <c r="AC28" s="54">
        <f t="shared" si="0"/>
        <v>0</v>
      </c>
      <c r="AD28" s="54">
        <f t="shared" si="0"/>
        <v>-1000</v>
      </c>
      <c r="AE28" s="54">
        <f t="shared" si="0"/>
        <v>-1000</v>
      </c>
      <c r="AF28" s="54">
        <f t="shared" si="0"/>
        <v>-1000</v>
      </c>
      <c r="AG28" s="54">
        <f t="shared" si="0"/>
        <v>-1000</v>
      </c>
      <c r="AH28" s="54">
        <f t="shared" si="0"/>
        <v>-1000</v>
      </c>
      <c r="AI28" s="54">
        <f t="shared" si="0"/>
        <v>-1000</v>
      </c>
      <c r="AJ28" s="54">
        <f t="shared" si="1"/>
        <v>-1000</v>
      </c>
      <c r="AK28" s="53">
        <f t="shared" si="2"/>
        <v>60</v>
      </c>
    </row>
    <row r="29" spans="1:37" ht="24.95" customHeight="1" x14ac:dyDescent="0.25">
      <c r="A29" s="8"/>
      <c r="B29" s="15"/>
      <c r="D29" s="73" t="s">
        <v>74</v>
      </c>
      <c r="E29" s="73"/>
      <c r="F29" s="73"/>
      <c r="G29" s="73"/>
      <c r="H29" s="73"/>
      <c r="I29" s="73"/>
      <c r="J29" s="73"/>
      <c r="K29" s="73"/>
      <c r="L29" s="73"/>
      <c r="M29" s="73"/>
      <c r="N29" s="73"/>
      <c r="O29" s="73"/>
      <c r="P29" s="73"/>
      <c r="Q29" s="23"/>
      <c r="R29" s="82" t="s">
        <v>75</v>
      </c>
      <c r="S29" s="82"/>
      <c r="T29" s="82"/>
      <c r="AA29" s="56">
        <f>R55</f>
        <v>0</v>
      </c>
      <c r="AB29" s="58" t="str">
        <f>B55</f>
        <v>Semana 6</v>
      </c>
      <c r="AC29" s="54">
        <f t="shared" si="0"/>
        <v>0</v>
      </c>
      <c r="AD29" s="54">
        <f t="shared" si="0"/>
        <v>-1000</v>
      </c>
      <c r="AE29" s="54">
        <f t="shared" si="0"/>
        <v>-1000</v>
      </c>
      <c r="AF29" s="54">
        <f t="shared" si="0"/>
        <v>-1000</v>
      </c>
      <c r="AG29" s="54">
        <f t="shared" si="0"/>
        <v>-1000</v>
      </c>
      <c r="AH29" s="54">
        <f t="shared" si="0"/>
        <v>-1000</v>
      </c>
      <c r="AI29" s="54">
        <f t="shared" si="0"/>
        <v>-1000</v>
      </c>
      <c r="AJ29" s="54">
        <f t="shared" si="1"/>
        <v>-1000</v>
      </c>
      <c r="AK29" s="53">
        <f t="shared" si="2"/>
        <v>60</v>
      </c>
    </row>
    <row r="30" spans="1:37" ht="24.95" customHeight="1" x14ac:dyDescent="0.25">
      <c r="B30" s="25"/>
      <c r="D30" s="23">
        <f ca="1">P24+1</f>
        <v>44661</v>
      </c>
      <c r="E30" s="8"/>
      <c r="F30" s="23">
        <f ca="1">D30+1</f>
        <v>44662</v>
      </c>
      <c r="G30" s="8"/>
      <c r="H30" s="23">
        <f ca="1">F30+1</f>
        <v>44663</v>
      </c>
      <c r="I30" s="7"/>
      <c r="J30" s="23">
        <f ca="1">H30+1</f>
        <v>44664</v>
      </c>
      <c r="L30" s="23">
        <f ca="1">J30+1</f>
        <v>44665</v>
      </c>
      <c r="M30" s="10"/>
      <c r="N30" s="23">
        <f ca="1">L30+1</f>
        <v>44666</v>
      </c>
      <c r="P30" s="23">
        <f ca="1">N30+1</f>
        <v>44667</v>
      </c>
      <c r="Q30" s="23"/>
      <c r="R30" s="10" t="s">
        <v>15</v>
      </c>
      <c r="T30" s="10" t="s">
        <v>76</v>
      </c>
      <c r="U30" s="7"/>
      <c r="AA30" s="56">
        <f>R61</f>
        <v>0</v>
      </c>
      <c r="AB30" s="58" t="str">
        <f>B61</f>
        <v>Semana 7</v>
      </c>
      <c r="AC30" s="54">
        <f t="shared" si="0"/>
        <v>0</v>
      </c>
      <c r="AD30" s="54">
        <f t="shared" si="0"/>
        <v>-1000</v>
      </c>
      <c r="AE30" s="54">
        <f t="shared" si="0"/>
        <v>-1000</v>
      </c>
      <c r="AF30" s="54">
        <f t="shared" si="0"/>
        <v>-1000</v>
      </c>
      <c r="AG30" s="54">
        <f t="shared" si="0"/>
        <v>-1000</v>
      </c>
      <c r="AH30" s="54">
        <f t="shared" si="0"/>
        <v>-1000</v>
      </c>
      <c r="AI30" s="54">
        <f t="shared" si="0"/>
        <v>-1000</v>
      </c>
      <c r="AJ30" s="54">
        <f t="shared" si="1"/>
        <v>-1000</v>
      </c>
      <c r="AK30" s="53">
        <f t="shared" si="2"/>
        <v>60</v>
      </c>
    </row>
    <row r="31" spans="1:37" ht="24.95" customHeight="1" x14ac:dyDescent="0.25">
      <c r="B31" s="24" t="s">
        <v>54</v>
      </c>
      <c r="D31" s="44"/>
      <c r="F31" s="44"/>
      <c r="H31" s="44"/>
      <c r="J31" s="44"/>
      <c r="L31" s="44"/>
      <c r="N31" s="44"/>
      <c r="P31" s="44"/>
      <c r="Q31" s="23"/>
      <c r="R31" s="46"/>
      <c r="T31" s="36">
        <f>CALC_IMCParcial</f>
        <v>0</v>
      </c>
      <c r="AA31" s="56">
        <f>R67</f>
        <v>0</v>
      </c>
      <c r="AB31" s="58" t="str">
        <f>B67</f>
        <v>Semana 8</v>
      </c>
      <c r="AC31" s="54">
        <f t="shared" ref="AC31:AC37" si="3">IF(AND($AA31/(ENT_AlturaM^2)&lt;AD$21,$AA31/(ENT_AlturaM^2)&gt;=AC$21),ROUND($AA31,1),-1000)</f>
        <v>0</v>
      </c>
      <c r="AD31" s="54">
        <f t="shared" ref="AD31:AD37" si="4">IF(AND($AA31/(ENT_AlturaM^2)&lt;AE$21,$AA31/(ENT_AlturaM^2)&gt;=AD$21),ROUND($AA31,1),-1000)</f>
        <v>-1000</v>
      </c>
      <c r="AE31" s="54">
        <f t="shared" ref="AE31:AE37" si="5">IF(AND($AA31/(ENT_AlturaM^2)&lt;AF$21,$AA31/(ENT_AlturaM^2)&gt;=AE$21),ROUND($AA31,1),-1000)</f>
        <v>-1000</v>
      </c>
      <c r="AF31" s="54">
        <f t="shared" ref="AF31:AF37" si="6">IF(AND($AA31/(ENT_AlturaM^2)&lt;AG$21,$AA31/(ENT_AlturaM^2)&gt;=AF$21),ROUND($AA31,1),-1000)</f>
        <v>-1000</v>
      </c>
      <c r="AG31" s="54">
        <f t="shared" ref="AG31:AG37" si="7">IF(AND($AA31/(ENT_AlturaM^2)&lt;AH$21,$AA31/(ENT_AlturaM^2)&gt;=AG$21),ROUND($AA31,1),-1000)</f>
        <v>-1000</v>
      </c>
      <c r="AH31" s="54">
        <f t="shared" ref="AH31:AH37" si="8">IF(AND($AA31/(ENT_AlturaM^2)&lt;AI$21,$AA31/(ENT_AlturaM^2)&gt;=AH$21),ROUND($AA31,1),-1000)</f>
        <v>-1000</v>
      </c>
      <c r="AI31" s="54">
        <f t="shared" ref="AI31:AI37" si="9">IF(AND($AA31/(ENT_AlturaM^2)&lt;AJ$21,$AA31/(ENT_AlturaM^2)&gt;=AI$21),ROUND($AA31,1),-1000)</f>
        <v>-1000</v>
      </c>
      <c r="AJ31" s="54">
        <f t="shared" si="1"/>
        <v>-1000</v>
      </c>
      <c r="AK31" s="53">
        <f t="shared" si="2"/>
        <v>60</v>
      </c>
    </row>
    <row r="32" spans="1:37" ht="24.95" customHeight="1" x14ac:dyDescent="0.25">
      <c r="B32" s="10"/>
      <c r="D32" s="44"/>
      <c r="F32" s="44"/>
      <c r="H32" s="44"/>
      <c r="J32" s="44"/>
      <c r="L32" s="44"/>
      <c r="N32" s="44"/>
      <c r="P32" s="44"/>
      <c r="Q32" s="23"/>
      <c r="R32" s="10" t="s">
        <v>78</v>
      </c>
      <c r="T32" s="10" t="s">
        <v>77</v>
      </c>
      <c r="AA32" s="56">
        <f>R73</f>
        <v>0</v>
      </c>
      <c r="AB32" s="58" t="str">
        <f>B73</f>
        <v>Semana 9</v>
      </c>
      <c r="AC32" s="54">
        <f t="shared" si="3"/>
        <v>0</v>
      </c>
      <c r="AD32" s="54">
        <f t="shared" si="4"/>
        <v>-1000</v>
      </c>
      <c r="AE32" s="54">
        <f t="shared" si="5"/>
        <v>-1000</v>
      </c>
      <c r="AF32" s="54">
        <f t="shared" si="6"/>
        <v>-1000</v>
      </c>
      <c r="AG32" s="54">
        <f t="shared" si="7"/>
        <v>-1000</v>
      </c>
      <c r="AH32" s="54">
        <f t="shared" si="8"/>
        <v>-1000</v>
      </c>
      <c r="AI32" s="54">
        <f t="shared" si="9"/>
        <v>-1000</v>
      </c>
      <c r="AJ32" s="54">
        <f t="shared" si="1"/>
        <v>-1000</v>
      </c>
      <c r="AK32" s="53">
        <f t="shared" si="2"/>
        <v>60</v>
      </c>
    </row>
    <row r="33" spans="1:37" ht="24.95" customHeight="1" x14ac:dyDescent="0.25">
      <c r="B33" s="10"/>
      <c r="D33" s="44"/>
      <c r="F33" s="44"/>
      <c r="H33" s="44"/>
      <c r="J33" s="44"/>
      <c r="L33" s="44"/>
      <c r="N33" s="44"/>
      <c r="P33" s="44"/>
      <c r="Q33" s="23"/>
      <c r="R33" s="35">
        <f>CALC_VarTotalKG</f>
        <v>0</v>
      </c>
      <c r="T33" s="37" t="str">
        <f>CALC_ParaMetaKG</f>
        <v>-</v>
      </c>
      <c r="AA33" s="56">
        <f>R79</f>
        <v>0</v>
      </c>
      <c r="AB33" s="58" t="str">
        <f>B79</f>
        <v>Semana 10</v>
      </c>
      <c r="AC33" s="54">
        <f t="shared" si="3"/>
        <v>0</v>
      </c>
      <c r="AD33" s="54">
        <f t="shared" si="4"/>
        <v>-1000</v>
      </c>
      <c r="AE33" s="54">
        <f t="shared" si="5"/>
        <v>-1000</v>
      </c>
      <c r="AF33" s="54">
        <f t="shared" si="6"/>
        <v>-1000</v>
      </c>
      <c r="AG33" s="54">
        <f t="shared" si="7"/>
        <v>-1000</v>
      </c>
      <c r="AH33" s="54">
        <f t="shared" si="8"/>
        <v>-1000</v>
      </c>
      <c r="AI33" s="54">
        <f t="shared" si="9"/>
        <v>-1000</v>
      </c>
      <c r="AJ33" s="54">
        <f t="shared" si="1"/>
        <v>-1000</v>
      </c>
      <c r="AK33" s="53">
        <f t="shared" si="2"/>
        <v>60</v>
      </c>
    </row>
    <row r="34" spans="1:37" ht="24.95" customHeight="1" x14ac:dyDescent="0.25">
      <c r="A34" s="8"/>
      <c r="B34" s="15"/>
      <c r="Q34" s="23"/>
      <c r="R34" s="23"/>
      <c r="AA34" s="56">
        <f>R85</f>
        <v>0</v>
      </c>
      <c r="AB34" s="58" t="str">
        <f>B85</f>
        <v>Semana 11</v>
      </c>
      <c r="AC34" s="54">
        <f t="shared" si="3"/>
        <v>0</v>
      </c>
      <c r="AD34" s="54">
        <f t="shared" si="4"/>
        <v>-1000</v>
      </c>
      <c r="AE34" s="54">
        <f t="shared" si="5"/>
        <v>-1000</v>
      </c>
      <c r="AF34" s="54">
        <f t="shared" si="6"/>
        <v>-1000</v>
      </c>
      <c r="AG34" s="54">
        <f t="shared" si="7"/>
        <v>-1000</v>
      </c>
      <c r="AH34" s="54">
        <f t="shared" si="8"/>
        <v>-1000</v>
      </c>
      <c r="AI34" s="54">
        <f t="shared" si="9"/>
        <v>-1000</v>
      </c>
      <c r="AJ34" s="54">
        <f t="shared" si="1"/>
        <v>-1000</v>
      </c>
      <c r="AK34" s="53">
        <f t="shared" si="2"/>
        <v>60</v>
      </c>
    </row>
    <row r="35" spans="1:37" ht="24.95" customHeight="1" x14ac:dyDescent="0.25">
      <c r="A35" s="8"/>
      <c r="B35" s="15"/>
      <c r="D35" s="73" t="s">
        <v>74</v>
      </c>
      <c r="E35" s="73"/>
      <c r="F35" s="73"/>
      <c r="G35" s="73"/>
      <c r="H35" s="73"/>
      <c r="I35" s="73"/>
      <c r="J35" s="73"/>
      <c r="K35" s="73"/>
      <c r="L35" s="73"/>
      <c r="M35" s="73"/>
      <c r="N35" s="73"/>
      <c r="O35" s="73"/>
      <c r="P35" s="73"/>
      <c r="Q35" s="23"/>
      <c r="R35" s="82" t="s">
        <v>75</v>
      </c>
      <c r="S35" s="82"/>
      <c r="T35" s="82"/>
      <c r="AA35" s="56">
        <f>R91</f>
        <v>0</v>
      </c>
      <c r="AB35" s="58" t="str">
        <f>B91</f>
        <v>Semana 12</v>
      </c>
      <c r="AC35" s="54">
        <f t="shared" si="3"/>
        <v>0</v>
      </c>
      <c r="AD35" s="54">
        <f t="shared" si="4"/>
        <v>-1000</v>
      </c>
      <c r="AE35" s="54">
        <f t="shared" si="5"/>
        <v>-1000</v>
      </c>
      <c r="AF35" s="54">
        <f t="shared" si="6"/>
        <v>-1000</v>
      </c>
      <c r="AG35" s="54">
        <f t="shared" si="7"/>
        <v>-1000</v>
      </c>
      <c r="AH35" s="54">
        <f t="shared" si="8"/>
        <v>-1000</v>
      </c>
      <c r="AI35" s="54">
        <f t="shared" si="9"/>
        <v>-1000</v>
      </c>
      <c r="AJ35" s="54">
        <f t="shared" si="1"/>
        <v>-1000</v>
      </c>
      <c r="AK35" s="53">
        <f t="shared" si="2"/>
        <v>60</v>
      </c>
    </row>
    <row r="36" spans="1:37" ht="24.95" customHeight="1" x14ac:dyDescent="0.25">
      <c r="B36" s="25"/>
      <c r="D36" s="23">
        <f t="shared" ref="D36" ca="1" si="10">P30+1</f>
        <v>44668</v>
      </c>
      <c r="E36" s="8"/>
      <c r="F36" s="23">
        <f t="shared" ref="F36" ca="1" si="11">D36+1</f>
        <v>44669</v>
      </c>
      <c r="G36" s="8"/>
      <c r="H36" s="23">
        <f t="shared" ref="H36" ca="1" si="12">F36+1</f>
        <v>44670</v>
      </c>
      <c r="I36" s="7"/>
      <c r="J36" s="23">
        <f t="shared" ref="J36" ca="1" si="13">H36+1</f>
        <v>44671</v>
      </c>
      <c r="L36" s="23">
        <f t="shared" ref="L36" ca="1" si="14">J36+1</f>
        <v>44672</v>
      </c>
      <c r="M36" s="10"/>
      <c r="N36" s="23">
        <f t="shared" ref="N36" ca="1" si="15">L36+1</f>
        <v>44673</v>
      </c>
      <c r="P36" s="23">
        <f t="shared" ref="P36" ca="1" si="16">N36+1</f>
        <v>44674</v>
      </c>
      <c r="Q36" s="23"/>
      <c r="R36" s="10" t="s">
        <v>15</v>
      </c>
      <c r="T36" s="10" t="s">
        <v>76</v>
      </c>
      <c r="U36" s="7"/>
      <c r="AA36" s="56">
        <f>R97</f>
        <v>0</v>
      </c>
      <c r="AB36" s="58" t="str">
        <f>B97</f>
        <v>Semana 13</v>
      </c>
      <c r="AC36" s="54">
        <f t="shared" si="3"/>
        <v>0</v>
      </c>
      <c r="AD36" s="54">
        <f t="shared" si="4"/>
        <v>-1000</v>
      </c>
      <c r="AE36" s="54">
        <f t="shared" si="5"/>
        <v>-1000</v>
      </c>
      <c r="AF36" s="54">
        <f t="shared" si="6"/>
        <v>-1000</v>
      </c>
      <c r="AG36" s="54">
        <f t="shared" si="7"/>
        <v>-1000</v>
      </c>
      <c r="AH36" s="54">
        <f t="shared" si="8"/>
        <v>-1000</v>
      </c>
      <c r="AI36" s="54">
        <f t="shared" si="9"/>
        <v>-1000</v>
      </c>
      <c r="AJ36" s="54">
        <f t="shared" si="1"/>
        <v>-1000</v>
      </c>
      <c r="AK36" s="53">
        <f t="shared" si="2"/>
        <v>60</v>
      </c>
    </row>
    <row r="37" spans="1:37" ht="24.95" customHeight="1" x14ac:dyDescent="0.25">
      <c r="B37" s="24" t="s">
        <v>55</v>
      </c>
      <c r="D37" s="44"/>
      <c r="F37" s="44"/>
      <c r="H37" s="44"/>
      <c r="J37" s="44"/>
      <c r="L37" s="44"/>
      <c r="N37" s="44"/>
      <c r="P37" s="44"/>
      <c r="Q37" s="23"/>
      <c r="R37" s="46"/>
      <c r="T37" s="36">
        <f>CALC_IMCParcial</f>
        <v>0</v>
      </c>
      <c r="AA37" s="56">
        <f>R103</f>
        <v>0</v>
      </c>
      <c r="AB37" s="58" t="str">
        <f>B103</f>
        <v>Semana 14</v>
      </c>
      <c r="AC37" s="54">
        <f t="shared" si="3"/>
        <v>0</v>
      </c>
      <c r="AD37" s="54">
        <f t="shared" si="4"/>
        <v>-1000</v>
      </c>
      <c r="AE37" s="54">
        <f t="shared" si="5"/>
        <v>-1000</v>
      </c>
      <c r="AF37" s="54">
        <f t="shared" si="6"/>
        <v>-1000</v>
      </c>
      <c r="AG37" s="54">
        <f t="shared" si="7"/>
        <v>-1000</v>
      </c>
      <c r="AH37" s="54">
        <f t="shared" si="8"/>
        <v>-1000</v>
      </c>
      <c r="AI37" s="54">
        <f t="shared" si="9"/>
        <v>-1000</v>
      </c>
      <c r="AJ37" s="54">
        <f t="shared" si="1"/>
        <v>-1000</v>
      </c>
      <c r="AK37" s="53">
        <f t="shared" si="2"/>
        <v>60</v>
      </c>
    </row>
    <row r="38" spans="1:37" ht="24.95" customHeight="1" x14ac:dyDescent="0.25">
      <c r="B38" s="10"/>
      <c r="D38" s="44"/>
      <c r="F38" s="44"/>
      <c r="H38" s="44"/>
      <c r="J38" s="44"/>
      <c r="L38" s="44"/>
      <c r="N38" s="44"/>
      <c r="P38" s="44"/>
      <c r="Q38" s="23"/>
      <c r="R38" s="10" t="s">
        <v>78</v>
      </c>
      <c r="T38" s="10" t="s">
        <v>77</v>
      </c>
    </row>
    <row r="39" spans="1:37" ht="24.95" customHeight="1" x14ac:dyDescent="0.25">
      <c r="B39" s="10"/>
      <c r="D39" s="44"/>
      <c r="F39" s="44"/>
      <c r="H39" s="44"/>
      <c r="J39" s="44"/>
      <c r="L39" s="44"/>
      <c r="N39" s="44"/>
      <c r="P39" s="44"/>
      <c r="Q39" s="23"/>
      <c r="R39" s="35">
        <f>CALC_VarTotalKG</f>
        <v>0</v>
      </c>
      <c r="T39" s="37" t="str">
        <f>CALC_ParaMetaKG</f>
        <v>-</v>
      </c>
    </row>
    <row r="40" spans="1:37" ht="24.95" customHeight="1" x14ac:dyDescent="0.25">
      <c r="A40" s="8"/>
      <c r="B40" s="15"/>
      <c r="Q40" s="23"/>
      <c r="R40" s="23"/>
    </row>
    <row r="41" spans="1:37" ht="24.95" customHeight="1" x14ac:dyDescent="0.25">
      <c r="A41" s="8"/>
      <c r="B41" s="15"/>
      <c r="D41" s="73" t="s">
        <v>74</v>
      </c>
      <c r="E41" s="73"/>
      <c r="F41" s="73"/>
      <c r="G41" s="73"/>
      <c r="H41" s="73"/>
      <c r="I41" s="73"/>
      <c r="J41" s="73"/>
      <c r="K41" s="73"/>
      <c r="L41" s="73"/>
      <c r="M41" s="73"/>
      <c r="N41" s="73"/>
      <c r="O41" s="73"/>
      <c r="P41" s="73"/>
      <c r="Q41" s="23"/>
      <c r="R41" s="82" t="s">
        <v>75</v>
      </c>
      <c r="S41" s="82"/>
      <c r="T41" s="82"/>
    </row>
    <row r="42" spans="1:37" ht="24.95" customHeight="1" x14ac:dyDescent="0.25">
      <c r="B42" s="25"/>
      <c r="D42" s="23">
        <f t="shared" ref="D42" ca="1" si="17">P36+1</f>
        <v>44675</v>
      </c>
      <c r="E42" s="8"/>
      <c r="F42" s="23">
        <f t="shared" ref="F42" ca="1" si="18">D42+1</f>
        <v>44676</v>
      </c>
      <c r="G42" s="8"/>
      <c r="H42" s="23">
        <f t="shared" ref="H42" ca="1" si="19">F42+1</f>
        <v>44677</v>
      </c>
      <c r="I42" s="7"/>
      <c r="J42" s="23">
        <f t="shared" ref="J42" ca="1" si="20">H42+1</f>
        <v>44678</v>
      </c>
      <c r="L42" s="23">
        <f t="shared" ref="L42" ca="1" si="21">J42+1</f>
        <v>44679</v>
      </c>
      <c r="M42" s="10"/>
      <c r="N42" s="23">
        <f t="shared" ref="N42" ca="1" si="22">L42+1</f>
        <v>44680</v>
      </c>
      <c r="P42" s="23">
        <f t="shared" ref="P42" ca="1" si="23">N42+1</f>
        <v>44681</v>
      </c>
      <c r="Q42" s="23"/>
      <c r="R42" s="10" t="s">
        <v>15</v>
      </c>
      <c r="T42" s="10" t="s">
        <v>76</v>
      </c>
      <c r="U42" s="7"/>
    </row>
    <row r="43" spans="1:37" ht="24.95" customHeight="1" x14ac:dyDescent="0.25">
      <c r="B43" s="24" t="s">
        <v>56</v>
      </c>
      <c r="D43" s="44"/>
      <c r="F43" s="44"/>
      <c r="H43" s="44"/>
      <c r="J43" s="44"/>
      <c r="L43" s="44"/>
      <c r="N43" s="44"/>
      <c r="P43" s="44"/>
      <c r="Q43" s="23"/>
      <c r="R43" s="46"/>
      <c r="T43" s="36">
        <f>CALC_IMCParcial</f>
        <v>0</v>
      </c>
    </row>
    <row r="44" spans="1:37" ht="24.95" customHeight="1" x14ac:dyDescent="0.25">
      <c r="B44" s="10"/>
      <c r="D44" s="44"/>
      <c r="F44" s="44"/>
      <c r="H44" s="44"/>
      <c r="J44" s="44"/>
      <c r="L44" s="44"/>
      <c r="N44" s="44"/>
      <c r="P44" s="44"/>
      <c r="Q44" s="23"/>
      <c r="R44" s="10" t="s">
        <v>78</v>
      </c>
      <c r="T44" s="10" t="s">
        <v>77</v>
      </c>
    </row>
    <row r="45" spans="1:37" ht="24.95" customHeight="1" x14ac:dyDescent="0.25">
      <c r="B45" s="10"/>
      <c r="D45" s="44"/>
      <c r="F45" s="44"/>
      <c r="H45" s="44"/>
      <c r="J45" s="44"/>
      <c r="L45" s="44"/>
      <c r="N45" s="44"/>
      <c r="P45" s="44"/>
      <c r="Q45" s="23"/>
      <c r="R45" s="35">
        <f>CALC_VarTotalKG</f>
        <v>0</v>
      </c>
      <c r="T45" s="37" t="str">
        <f>CALC_ParaMetaKG</f>
        <v>-</v>
      </c>
    </row>
    <row r="46" spans="1:37" ht="24.95" customHeight="1" x14ac:dyDescent="0.25">
      <c r="A46" s="8"/>
      <c r="B46" s="15"/>
      <c r="Q46" s="23"/>
      <c r="R46" s="23"/>
    </row>
    <row r="47" spans="1:37" ht="24.95" customHeight="1" x14ac:dyDescent="0.25">
      <c r="A47" s="8"/>
      <c r="B47" s="15"/>
      <c r="D47" s="73" t="s">
        <v>74</v>
      </c>
      <c r="E47" s="73"/>
      <c r="F47" s="73"/>
      <c r="G47" s="73"/>
      <c r="H47" s="73"/>
      <c r="I47" s="73"/>
      <c r="J47" s="73"/>
      <c r="K47" s="73"/>
      <c r="L47" s="73"/>
      <c r="M47" s="73"/>
      <c r="N47" s="73"/>
      <c r="O47" s="73"/>
      <c r="P47" s="73"/>
      <c r="Q47" s="23"/>
      <c r="R47" s="82" t="s">
        <v>75</v>
      </c>
      <c r="S47" s="82"/>
      <c r="T47" s="82"/>
    </row>
    <row r="48" spans="1:37" ht="24.95" customHeight="1" x14ac:dyDescent="0.25">
      <c r="B48" s="25"/>
      <c r="D48" s="23">
        <f t="shared" ref="D48" ca="1" si="24">P42+1</f>
        <v>44682</v>
      </c>
      <c r="E48" s="8"/>
      <c r="F48" s="23">
        <f t="shared" ref="F48" ca="1" si="25">D48+1</f>
        <v>44683</v>
      </c>
      <c r="G48" s="8"/>
      <c r="H48" s="23">
        <f t="shared" ref="H48" ca="1" si="26">F48+1</f>
        <v>44684</v>
      </c>
      <c r="I48" s="7"/>
      <c r="J48" s="23">
        <f t="shared" ref="J48" ca="1" si="27">H48+1</f>
        <v>44685</v>
      </c>
      <c r="L48" s="23">
        <f t="shared" ref="L48" ca="1" si="28">J48+1</f>
        <v>44686</v>
      </c>
      <c r="M48" s="10"/>
      <c r="N48" s="23">
        <f t="shared" ref="N48" ca="1" si="29">L48+1</f>
        <v>44687</v>
      </c>
      <c r="P48" s="23">
        <f t="shared" ref="P48" ca="1" si="30">N48+1</f>
        <v>44688</v>
      </c>
      <c r="Q48" s="23"/>
      <c r="R48" s="10" t="s">
        <v>15</v>
      </c>
      <c r="T48" s="10" t="s">
        <v>76</v>
      </c>
      <c r="U48" s="7"/>
    </row>
    <row r="49" spans="1:21" ht="24.95" customHeight="1" x14ac:dyDescent="0.25">
      <c r="B49" s="24" t="s">
        <v>57</v>
      </c>
      <c r="D49" s="44"/>
      <c r="F49" s="44"/>
      <c r="H49" s="44"/>
      <c r="J49" s="44"/>
      <c r="L49" s="44"/>
      <c r="N49" s="44"/>
      <c r="P49" s="44"/>
      <c r="Q49" s="23"/>
      <c r="R49" s="46"/>
      <c r="T49" s="36">
        <f>CALC_IMCParcial</f>
        <v>0</v>
      </c>
    </row>
    <row r="50" spans="1:21" ht="24.95" customHeight="1" x14ac:dyDescent="0.25">
      <c r="B50" s="10"/>
      <c r="D50" s="44"/>
      <c r="F50" s="44"/>
      <c r="H50" s="44"/>
      <c r="J50" s="44"/>
      <c r="L50" s="44"/>
      <c r="N50" s="44"/>
      <c r="P50" s="44"/>
      <c r="Q50" s="23"/>
      <c r="R50" s="10" t="s">
        <v>78</v>
      </c>
      <c r="T50" s="10" t="s">
        <v>77</v>
      </c>
    </row>
    <row r="51" spans="1:21" ht="24.95" customHeight="1" x14ac:dyDescent="0.25">
      <c r="B51" s="10"/>
      <c r="D51" s="44"/>
      <c r="F51" s="44"/>
      <c r="H51" s="44"/>
      <c r="J51" s="44"/>
      <c r="L51" s="44"/>
      <c r="N51" s="44"/>
      <c r="P51" s="44"/>
      <c r="Q51" s="23"/>
      <c r="R51" s="35">
        <f>CALC_VarTotalKG</f>
        <v>0</v>
      </c>
      <c r="T51" s="37" t="str">
        <f>CALC_ParaMetaKG</f>
        <v>-</v>
      </c>
    </row>
    <row r="52" spans="1:21" ht="24.95" customHeight="1" x14ac:dyDescent="0.25">
      <c r="A52" s="8"/>
      <c r="B52" s="15"/>
      <c r="Q52" s="23"/>
      <c r="R52" s="23"/>
    </row>
    <row r="53" spans="1:21" ht="24.95" customHeight="1" x14ac:dyDescent="0.25">
      <c r="A53" s="8"/>
      <c r="B53" s="15"/>
      <c r="D53" s="73" t="s">
        <v>74</v>
      </c>
      <c r="E53" s="73"/>
      <c r="F53" s="73"/>
      <c r="G53" s="73"/>
      <c r="H53" s="73"/>
      <c r="I53" s="73"/>
      <c r="J53" s="73"/>
      <c r="K53" s="73"/>
      <c r="L53" s="73"/>
      <c r="M53" s="73"/>
      <c r="N53" s="73"/>
      <c r="O53" s="73"/>
      <c r="P53" s="73"/>
      <c r="Q53" s="23"/>
      <c r="R53" s="82" t="s">
        <v>75</v>
      </c>
      <c r="S53" s="82"/>
      <c r="T53" s="82"/>
    </row>
    <row r="54" spans="1:21" ht="24.95" customHeight="1" x14ac:dyDescent="0.25">
      <c r="B54" s="25"/>
      <c r="D54" s="23">
        <f t="shared" ref="D54" ca="1" si="31">P48+1</f>
        <v>44689</v>
      </c>
      <c r="E54" s="8"/>
      <c r="F54" s="23">
        <f t="shared" ref="F54" ca="1" si="32">D54+1</f>
        <v>44690</v>
      </c>
      <c r="G54" s="8"/>
      <c r="H54" s="23">
        <f t="shared" ref="H54" ca="1" si="33">F54+1</f>
        <v>44691</v>
      </c>
      <c r="I54" s="7"/>
      <c r="J54" s="23">
        <f t="shared" ref="J54" ca="1" si="34">H54+1</f>
        <v>44692</v>
      </c>
      <c r="L54" s="23">
        <f t="shared" ref="L54" ca="1" si="35">J54+1</f>
        <v>44693</v>
      </c>
      <c r="M54" s="10"/>
      <c r="N54" s="23">
        <f t="shared" ref="N54" ca="1" si="36">L54+1</f>
        <v>44694</v>
      </c>
      <c r="P54" s="23">
        <f t="shared" ref="P54" ca="1" si="37">N54+1</f>
        <v>44695</v>
      </c>
      <c r="Q54" s="23"/>
      <c r="R54" s="10" t="s">
        <v>15</v>
      </c>
      <c r="T54" s="10" t="s">
        <v>76</v>
      </c>
      <c r="U54" s="7"/>
    </row>
    <row r="55" spans="1:21" ht="24.95" customHeight="1" x14ac:dyDescent="0.25">
      <c r="B55" s="24" t="s">
        <v>58</v>
      </c>
      <c r="D55" s="44"/>
      <c r="F55" s="44"/>
      <c r="H55" s="44"/>
      <c r="J55" s="44"/>
      <c r="L55" s="44"/>
      <c r="N55" s="44"/>
      <c r="P55" s="44"/>
      <c r="Q55" s="23"/>
      <c r="R55" s="46"/>
      <c r="T55" s="36">
        <f>CALC_IMCParcial</f>
        <v>0</v>
      </c>
    </row>
    <row r="56" spans="1:21" ht="24.95" customHeight="1" x14ac:dyDescent="0.25">
      <c r="B56" s="10"/>
      <c r="D56" s="44"/>
      <c r="F56" s="44"/>
      <c r="H56" s="44"/>
      <c r="J56" s="44"/>
      <c r="L56" s="44"/>
      <c r="N56" s="44"/>
      <c r="P56" s="44"/>
      <c r="Q56" s="23"/>
      <c r="R56" s="10" t="s">
        <v>78</v>
      </c>
      <c r="T56" s="10" t="s">
        <v>77</v>
      </c>
    </row>
    <row r="57" spans="1:21" ht="24.95" customHeight="1" x14ac:dyDescent="0.25">
      <c r="B57" s="10"/>
      <c r="D57" s="44"/>
      <c r="F57" s="44"/>
      <c r="H57" s="44"/>
      <c r="J57" s="44"/>
      <c r="L57" s="44"/>
      <c r="N57" s="44"/>
      <c r="P57" s="44"/>
      <c r="Q57" s="23"/>
      <c r="R57" s="35">
        <f>CALC_VarTotalKG</f>
        <v>0</v>
      </c>
      <c r="T57" s="37" t="str">
        <f>CALC_ParaMetaKG</f>
        <v>-</v>
      </c>
    </row>
    <row r="58" spans="1:21" ht="24.95" customHeight="1" x14ac:dyDescent="0.25">
      <c r="A58" s="8"/>
      <c r="B58" s="15"/>
      <c r="Q58" s="23"/>
      <c r="R58" s="23"/>
    </row>
    <row r="59" spans="1:21" ht="24.95" customHeight="1" x14ac:dyDescent="0.25">
      <c r="A59" s="8"/>
      <c r="B59" s="15"/>
      <c r="D59" s="73" t="s">
        <v>74</v>
      </c>
      <c r="E59" s="73"/>
      <c r="F59" s="73"/>
      <c r="G59" s="73"/>
      <c r="H59" s="73"/>
      <c r="I59" s="73"/>
      <c r="J59" s="73"/>
      <c r="K59" s="73"/>
      <c r="L59" s="73"/>
      <c r="M59" s="73"/>
      <c r="N59" s="73"/>
      <c r="O59" s="73"/>
      <c r="P59" s="73"/>
      <c r="Q59" s="23"/>
      <c r="R59" s="82" t="s">
        <v>75</v>
      </c>
      <c r="S59" s="82"/>
      <c r="T59" s="82"/>
    </row>
    <row r="60" spans="1:21" ht="24.95" customHeight="1" x14ac:dyDescent="0.25">
      <c r="B60" s="25"/>
      <c r="D60" s="23">
        <f t="shared" ref="D60" ca="1" si="38">P54+1</f>
        <v>44696</v>
      </c>
      <c r="E60" s="8"/>
      <c r="F60" s="23">
        <f t="shared" ref="F60" ca="1" si="39">D60+1</f>
        <v>44697</v>
      </c>
      <c r="G60" s="8"/>
      <c r="H60" s="23">
        <f t="shared" ref="H60" ca="1" si="40">F60+1</f>
        <v>44698</v>
      </c>
      <c r="I60" s="7"/>
      <c r="J60" s="23">
        <f t="shared" ref="J60" ca="1" si="41">H60+1</f>
        <v>44699</v>
      </c>
      <c r="L60" s="23">
        <f t="shared" ref="L60" ca="1" si="42">J60+1</f>
        <v>44700</v>
      </c>
      <c r="M60" s="10"/>
      <c r="N60" s="23">
        <f t="shared" ref="N60" ca="1" si="43">L60+1</f>
        <v>44701</v>
      </c>
      <c r="P60" s="23">
        <f t="shared" ref="P60" ca="1" si="44">N60+1</f>
        <v>44702</v>
      </c>
      <c r="Q60" s="23"/>
      <c r="R60" s="10" t="s">
        <v>15</v>
      </c>
      <c r="T60" s="10" t="s">
        <v>76</v>
      </c>
      <c r="U60" s="7"/>
    </row>
    <row r="61" spans="1:21" ht="24.95" customHeight="1" x14ac:dyDescent="0.25">
      <c r="B61" s="24" t="s">
        <v>59</v>
      </c>
      <c r="D61" s="44"/>
      <c r="F61" s="44"/>
      <c r="H61" s="44"/>
      <c r="J61" s="44"/>
      <c r="L61" s="44"/>
      <c r="N61" s="44"/>
      <c r="P61" s="44"/>
      <c r="Q61" s="23"/>
      <c r="R61" s="46"/>
      <c r="T61" s="36">
        <f>CALC_IMCParcial</f>
        <v>0</v>
      </c>
    </row>
    <row r="62" spans="1:21" ht="24.95" customHeight="1" x14ac:dyDescent="0.25">
      <c r="B62" s="10"/>
      <c r="D62" s="44"/>
      <c r="F62" s="44"/>
      <c r="H62" s="44"/>
      <c r="J62" s="44"/>
      <c r="L62" s="44"/>
      <c r="N62" s="44"/>
      <c r="P62" s="44"/>
      <c r="Q62" s="23"/>
      <c r="R62" s="10" t="s">
        <v>78</v>
      </c>
      <c r="T62" s="10" t="s">
        <v>77</v>
      </c>
    </row>
    <row r="63" spans="1:21" ht="24.95" customHeight="1" x14ac:dyDescent="0.25">
      <c r="B63" s="10"/>
      <c r="D63" s="44"/>
      <c r="F63" s="44"/>
      <c r="H63" s="44"/>
      <c r="J63" s="44"/>
      <c r="L63" s="44"/>
      <c r="N63" s="44"/>
      <c r="P63" s="44"/>
      <c r="Q63" s="23"/>
      <c r="R63" s="35">
        <f>CALC_VarTotalKG</f>
        <v>0</v>
      </c>
      <c r="T63" s="37" t="str">
        <f>CALC_ParaMetaKG</f>
        <v>-</v>
      </c>
    </row>
    <row r="64" spans="1:21" ht="24.95" customHeight="1" x14ac:dyDescent="0.25">
      <c r="A64" s="8"/>
      <c r="B64" s="15"/>
      <c r="Q64" s="23"/>
      <c r="R64" s="23"/>
    </row>
    <row r="65" spans="1:21" ht="24.95" customHeight="1" x14ac:dyDescent="0.25">
      <c r="A65" s="8"/>
      <c r="B65" s="15"/>
      <c r="D65" s="73" t="s">
        <v>74</v>
      </c>
      <c r="E65" s="73"/>
      <c r="F65" s="73"/>
      <c r="G65" s="73"/>
      <c r="H65" s="73"/>
      <c r="I65" s="73"/>
      <c r="J65" s="73"/>
      <c r="K65" s="73"/>
      <c r="L65" s="73"/>
      <c r="M65" s="73"/>
      <c r="N65" s="73"/>
      <c r="O65" s="73"/>
      <c r="P65" s="73"/>
      <c r="Q65" s="23"/>
      <c r="R65" s="82" t="s">
        <v>75</v>
      </c>
      <c r="S65" s="82"/>
      <c r="T65" s="82"/>
    </row>
    <row r="66" spans="1:21" ht="24.95" customHeight="1" x14ac:dyDescent="0.25">
      <c r="B66" s="25"/>
      <c r="D66" s="23">
        <f t="shared" ref="D66" ca="1" si="45">P60+1</f>
        <v>44703</v>
      </c>
      <c r="E66" s="8"/>
      <c r="F66" s="23">
        <f t="shared" ref="F66" ca="1" si="46">D66+1</f>
        <v>44704</v>
      </c>
      <c r="G66" s="8"/>
      <c r="H66" s="23">
        <f t="shared" ref="H66" ca="1" si="47">F66+1</f>
        <v>44705</v>
      </c>
      <c r="I66" s="7"/>
      <c r="J66" s="23">
        <f t="shared" ref="J66" ca="1" si="48">H66+1</f>
        <v>44706</v>
      </c>
      <c r="L66" s="23">
        <f t="shared" ref="L66" ca="1" si="49">J66+1</f>
        <v>44707</v>
      </c>
      <c r="M66" s="10"/>
      <c r="N66" s="23">
        <f t="shared" ref="N66" ca="1" si="50">L66+1</f>
        <v>44708</v>
      </c>
      <c r="P66" s="23">
        <f t="shared" ref="P66" ca="1" si="51">N66+1</f>
        <v>44709</v>
      </c>
      <c r="Q66" s="23"/>
      <c r="R66" s="10" t="s">
        <v>15</v>
      </c>
      <c r="T66" s="10" t="s">
        <v>76</v>
      </c>
      <c r="U66" s="7"/>
    </row>
    <row r="67" spans="1:21" ht="24.95" customHeight="1" x14ac:dyDescent="0.25">
      <c r="B67" s="24" t="s">
        <v>60</v>
      </c>
      <c r="D67" s="44"/>
      <c r="F67" s="44"/>
      <c r="H67" s="44"/>
      <c r="J67" s="44"/>
      <c r="L67" s="44"/>
      <c r="N67" s="44"/>
      <c r="P67" s="44"/>
      <c r="Q67" s="23"/>
      <c r="R67" s="46"/>
      <c r="T67" s="36">
        <f>CALC_IMCParcial</f>
        <v>0</v>
      </c>
    </row>
    <row r="68" spans="1:21" ht="24.95" customHeight="1" x14ac:dyDescent="0.25">
      <c r="B68" s="10"/>
      <c r="D68" s="44"/>
      <c r="F68" s="44"/>
      <c r="H68" s="44"/>
      <c r="J68" s="44"/>
      <c r="L68" s="44"/>
      <c r="N68" s="44"/>
      <c r="P68" s="44"/>
      <c r="Q68" s="23"/>
      <c r="R68" s="10" t="s">
        <v>78</v>
      </c>
      <c r="T68" s="10" t="s">
        <v>77</v>
      </c>
    </row>
    <row r="69" spans="1:21" ht="24.95" customHeight="1" x14ac:dyDescent="0.25">
      <c r="B69" s="10"/>
      <c r="D69" s="44"/>
      <c r="F69" s="44"/>
      <c r="H69" s="44"/>
      <c r="J69" s="44"/>
      <c r="L69" s="44"/>
      <c r="N69" s="44"/>
      <c r="P69" s="44"/>
      <c r="Q69" s="23"/>
      <c r="R69" s="35">
        <f>CALC_VarTotalKG</f>
        <v>0</v>
      </c>
      <c r="T69" s="37" t="str">
        <f>CALC_ParaMetaKG</f>
        <v>-</v>
      </c>
    </row>
    <row r="70" spans="1:21" ht="24.95" customHeight="1" x14ac:dyDescent="0.25">
      <c r="A70" s="8"/>
      <c r="B70" s="15"/>
      <c r="Q70" s="23"/>
      <c r="R70" s="23"/>
    </row>
    <row r="71" spans="1:21" ht="24.95" customHeight="1" x14ac:dyDescent="0.25">
      <c r="A71" s="8"/>
      <c r="B71" s="15"/>
      <c r="D71" s="73" t="s">
        <v>74</v>
      </c>
      <c r="E71" s="73"/>
      <c r="F71" s="73"/>
      <c r="G71" s="73"/>
      <c r="H71" s="73"/>
      <c r="I71" s="73"/>
      <c r="J71" s="73"/>
      <c r="K71" s="73"/>
      <c r="L71" s="73"/>
      <c r="M71" s="73"/>
      <c r="N71" s="73"/>
      <c r="O71" s="73"/>
      <c r="P71" s="73"/>
      <c r="Q71" s="23"/>
      <c r="R71" s="82" t="s">
        <v>75</v>
      </c>
      <c r="S71" s="82"/>
      <c r="T71" s="82"/>
    </row>
    <row r="72" spans="1:21" ht="24.95" customHeight="1" x14ac:dyDescent="0.25">
      <c r="B72" s="25"/>
      <c r="D72" s="23">
        <f t="shared" ref="D72" ca="1" si="52">P66+1</f>
        <v>44710</v>
      </c>
      <c r="E72" s="8"/>
      <c r="F72" s="23">
        <f t="shared" ref="F72" ca="1" si="53">D72+1</f>
        <v>44711</v>
      </c>
      <c r="G72" s="8"/>
      <c r="H72" s="23">
        <f t="shared" ref="H72" ca="1" si="54">F72+1</f>
        <v>44712</v>
      </c>
      <c r="I72" s="7"/>
      <c r="J72" s="23">
        <f t="shared" ref="J72" ca="1" si="55">H72+1</f>
        <v>44713</v>
      </c>
      <c r="L72" s="23">
        <f t="shared" ref="L72" ca="1" si="56">J72+1</f>
        <v>44714</v>
      </c>
      <c r="M72" s="10"/>
      <c r="N72" s="23">
        <f t="shared" ref="N72" ca="1" si="57">L72+1</f>
        <v>44715</v>
      </c>
      <c r="P72" s="23">
        <f t="shared" ref="P72" ca="1" si="58">N72+1</f>
        <v>44716</v>
      </c>
      <c r="Q72" s="23"/>
      <c r="R72" s="10" t="s">
        <v>15</v>
      </c>
      <c r="T72" s="10" t="s">
        <v>76</v>
      </c>
      <c r="U72" s="7"/>
    </row>
    <row r="73" spans="1:21" ht="24.95" customHeight="1" x14ac:dyDescent="0.25">
      <c r="B73" s="24" t="s">
        <v>61</v>
      </c>
      <c r="D73" s="44"/>
      <c r="F73" s="44"/>
      <c r="H73" s="44"/>
      <c r="J73" s="44"/>
      <c r="L73" s="44"/>
      <c r="N73" s="44"/>
      <c r="P73" s="44"/>
      <c r="Q73" s="23"/>
      <c r="R73" s="46"/>
      <c r="T73" s="36">
        <f>CALC_IMCParcial</f>
        <v>0</v>
      </c>
    </row>
    <row r="74" spans="1:21" ht="24.95" customHeight="1" x14ac:dyDescent="0.25">
      <c r="B74" s="10"/>
      <c r="D74" s="44"/>
      <c r="F74" s="44"/>
      <c r="H74" s="44"/>
      <c r="J74" s="44"/>
      <c r="L74" s="44"/>
      <c r="N74" s="44"/>
      <c r="P74" s="44"/>
      <c r="Q74" s="23"/>
      <c r="R74" s="10" t="s">
        <v>78</v>
      </c>
      <c r="T74" s="10" t="s">
        <v>77</v>
      </c>
    </row>
    <row r="75" spans="1:21" ht="24.95" customHeight="1" x14ac:dyDescent="0.25">
      <c r="B75" s="10"/>
      <c r="D75" s="44"/>
      <c r="F75" s="44"/>
      <c r="H75" s="44"/>
      <c r="J75" s="44"/>
      <c r="L75" s="44"/>
      <c r="N75" s="44"/>
      <c r="P75" s="44"/>
      <c r="Q75" s="23"/>
      <c r="R75" s="35">
        <f>CALC_VarTotalKG</f>
        <v>0</v>
      </c>
      <c r="T75" s="37" t="str">
        <f>CALC_ParaMetaKG</f>
        <v>-</v>
      </c>
    </row>
    <row r="76" spans="1:21" ht="24.95" customHeight="1" x14ac:dyDescent="0.25">
      <c r="A76" s="8"/>
      <c r="B76" s="15"/>
      <c r="Q76" s="23"/>
      <c r="R76" s="23"/>
    </row>
    <row r="77" spans="1:21" ht="24.95" customHeight="1" x14ac:dyDescent="0.25">
      <c r="A77" s="8"/>
      <c r="B77" s="15"/>
      <c r="D77" s="73" t="s">
        <v>74</v>
      </c>
      <c r="E77" s="73"/>
      <c r="F77" s="73"/>
      <c r="G77" s="73"/>
      <c r="H77" s="73"/>
      <c r="I77" s="73"/>
      <c r="J77" s="73"/>
      <c r="K77" s="73"/>
      <c r="L77" s="73"/>
      <c r="M77" s="73"/>
      <c r="N77" s="73"/>
      <c r="O77" s="73"/>
      <c r="P77" s="73"/>
      <c r="Q77" s="23"/>
      <c r="R77" s="82" t="s">
        <v>75</v>
      </c>
      <c r="S77" s="82"/>
      <c r="T77" s="82"/>
    </row>
    <row r="78" spans="1:21" ht="24.95" customHeight="1" x14ac:dyDescent="0.25">
      <c r="B78" s="25"/>
      <c r="D78" s="23">
        <f t="shared" ref="D78" ca="1" si="59">P72+1</f>
        <v>44717</v>
      </c>
      <c r="E78" s="8"/>
      <c r="F78" s="23">
        <f t="shared" ref="F78" ca="1" si="60">D78+1</f>
        <v>44718</v>
      </c>
      <c r="G78" s="8"/>
      <c r="H78" s="23">
        <f t="shared" ref="H78" ca="1" si="61">F78+1</f>
        <v>44719</v>
      </c>
      <c r="I78" s="7"/>
      <c r="J78" s="23">
        <f t="shared" ref="J78" ca="1" si="62">H78+1</f>
        <v>44720</v>
      </c>
      <c r="L78" s="23">
        <f t="shared" ref="L78" ca="1" si="63">J78+1</f>
        <v>44721</v>
      </c>
      <c r="M78" s="10"/>
      <c r="N78" s="23">
        <f t="shared" ref="N78" ca="1" si="64">L78+1</f>
        <v>44722</v>
      </c>
      <c r="P78" s="23">
        <f t="shared" ref="P78" ca="1" si="65">N78+1</f>
        <v>44723</v>
      </c>
      <c r="Q78" s="23"/>
      <c r="R78" s="10" t="s">
        <v>15</v>
      </c>
      <c r="T78" s="10" t="s">
        <v>76</v>
      </c>
      <c r="U78" s="7"/>
    </row>
    <row r="79" spans="1:21" ht="24.95" customHeight="1" x14ac:dyDescent="0.25">
      <c r="B79" s="24" t="s">
        <v>62</v>
      </c>
      <c r="D79" s="44"/>
      <c r="F79" s="44"/>
      <c r="H79" s="44"/>
      <c r="J79" s="44"/>
      <c r="L79" s="44"/>
      <c r="N79" s="44"/>
      <c r="P79" s="44"/>
      <c r="Q79" s="23"/>
      <c r="R79" s="46"/>
      <c r="T79" s="36">
        <f>CALC_IMCParcial</f>
        <v>0</v>
      </c>
    </row>
    <row r="80" spans="1:21" ht="24.95" customHeight="1" x14ac:dyDescent="0.25">
      <c r="B80" s="10"/>
      <c r="D80" s="44"/>
      <c r="F80" s="44"/>
      <c r="H80" s="44"/>
      <c r="J80" s="44"/>
      <c r="L80" s="44"/>
      <c r="N80" s="44"/>
      <c r="P80" s="44"/>
      <c r="Q80" s="23"/>
      <c r="R80" s="10" t="s">
        <v>78</v>
      </c>
      <c r="T80" s="10" t="s">
        <v>77</v>
      </c>
    </row>
    <row r="81" spans="1:21" ht="24.95" customHeight="1" x14ac:dyDescent="0.25">
      <c r="B81" s="10"/>
      <c r="D81" s="44"/>
      <c r="F81" s="44"/>
      <c r="H81" s="44"/>
      <c r="J81" s="44"/>
      <c r="L81" s="44"/>
      <c r="N81" s="44"/>
      <c r="P81" s="44"/>
      <c r="Q81" s="23"/>
      <c r="R81" s="35">
        <f>CALC_VarTotalKG</f>
        <v>0</v>
      </c>
      <c r="T81" s="37" t="str">
        <f>CALC_ParaMetaKG</f>
        <v>-</v>
      </c>
    </row>
    <row r="82" spans="1:21" ht="24.95" customHeight="1" x14ac:dyDescent="0.25">
      <c r="A82" s="8"/>
      <c r="B82" s="15"/>
      <c r="Q82" s="23"/>
      <c r="R82" s="23"/>
    </row>
    <row r="83" spans="1:21" ht="24.95" customHeight="1" x14ac:dyDescent="0.25">
      <c r="A83" s="8"/>
      <c r="B83" s="15"/>
      <c r="D83" s="73" t="s">
        <v>74</v>
      </c>
      <c r="E83" s="73"/>
      <c r="F83" s="73"/>
      <c r="G83" s="73"/>
      <c r="H83" s="73"/>
      <c r="I83" s="73"/>
      <c r="J83" s="73"/>
      <c r="K83" s="73"/>
      <c r="L83" s="73"/>
      <c r="M83" s="73"/>
      <c r="N83" s="73"/>
      <c r="O83" s="73"/>
      <c r="P83" s="73"/>
      <c r="Q83" s="23"/>
      <c r="R83" s="82" t="s">
        <v>75</v>
      </c>
      <c r="S83" s="82"/>
      <c r="T83" s="82"/>
    </row>
    <row r="84" spans="1:21" ht="24.95" customHeight="1" x14ac:dyDescent="0.25">
      <c r="B84" s="25"/>
      <c r="D84" s="23">
        <f t="shared" ref="D84" ca="1" si="66">P78+1</f>
        <v>44724</v>
      </c>
      <c r="E84" s="8"/>
      <c r="F84" s="23">
        <f t="shared" ref="F84" ca="1" si="67">D84+1</f>
        <v>44725</v>
      </c>
      <c r="G84" s="8"/>
      <c r="H84" s="23">
        <f t="shared" ref="H84" ca="1" si="68">F84+1</f>
        <v>44726</v>
      </c>
      <c r="I84" s="7"/>
      <c r="J84" s="23">
        <f t="shared" ref="J84" ca="1" si="69">H84+1</f>
        <v>44727</v>
      </c>
      <c r="L84" s="23">
        <f t="shared" ref="L84" ca="1" si="70">J84+1</f>
        <v>44728</v>
      </c>
      <c r="M84" s="10"/>
      <c r="N84" s="23">
        <f t="shared" ref="N84" ca="1" si="71">L84+1</f>
        <v>44729</v>
      </c>
      <c r="P84" s="23">
        <f t="shared" ref="P84" ca="1" si="72">N84+1</f>
        <v>44730</v>
      </c>
      <c r="Q84" s="23"/>
      <c r="R84" s="10" t="s">
        <v>15</v>
      </c>
      <c r="T84" s="10" t="s">
        <v>76</v>
      </c>
      <c r="U84" s="7"/>
    </row>
    <row r="85" spans="1:21" ht="24.95" customHeight="1" x14ac:dyDescent="0.25">
      <c r="B85" s="24" t="s">
        <v>84</v>
      </c>
      <c r="D85" s="44"/>
      <c r="F85" s="44"/>
      <c r="H85" s="44"/>
      <c r="J85" s="44"/>
      <c r="L85" s="44"/>
      <c r="N85" s="44"/>
      <c r="P85" s="44"/>
      <c r="Q85" s="23"/>
      <c r="R85" s="46"/>
      <c r="T85" s="36">
        <f>CALC_IMCParcial</f>
        <v>0</v>
      </c>
    </row>
    <row r="86" spans="1:21" ht="24.95" customHeight="1" x14ac:dyDescent="0.25">
      <c r="B86" s="10"/>
      <c r="D86" s="44"/>
      <c r="F86" s="44"/>
      <c r="H86" s="44"/>
      <c r="J86" s="44"/>
      <c r="L86" s="44"/>
      <c r="N86" s="44"/>
      <c r="P86" s="44"/>
      <c r="Q86" s="23"/>
      <c r="R86" s="10" t="s">
        <v>78</v>
      </c>
      <c r="T86" s="10" t="s">
        <v>77</v>
      </c>
    </row>
    <row r="87" spans="1:21" ht="24.95" customHeight="1" x14ac:dyDescent="0.25">
      <c r="B87" s="10"/>
      <c r="D87" s="44"/>
      <c r="F87" s="44"/>
      <c r="H87" s="44"/>
      <c r="J87" s="44"/>
      <c r="L87" s="44"/>
      <c r="N87" s="44"/>
      <c r="P87" s="44"/>
      <c r="Q87" s="23"/>
      <c r="R87" s="35">
        <f>CALC_VarTotalKG</f>
        <v>0</v>
      </c>
      <c r="T87" s="37" t="str">
        <f>CALC_ParaMetaKG</f>
        <v>-</v>
      </c>
    </row>
    <row r="88" spans="1:21" ht="24.95" customHeight="1" x14ac:dyDescent="0.25">
      <c r="A88" s="8"/>
      <c r="B88" s="15"/>
      <c r="Q88" s="23"/>
      <c r="R88" s="23"/>
    </row>
    <row r="89" spans="1:21" ht="24.95" customHeight="1" x14ac:dyDescent="0.25">
      <c r="A89" s="8"/>
      <c r="B89" s="15"/>
      <c r="D89" s="73" t="s">
        <v>74</v>
      </c>
      <c r="E89" s="73"/>
      <c r="F89" s="73"/>
      <c r="G89" s="73"/>
      <c r="H89" s="73"/>
      <c r="I89" s="73"/>
      <c r="J89" s="73"/>
      <c r="K89" s="73"/>
      <c r="L89" s="73"/>
      <c r="M89" s="73"/>
      <c r="N89" s="73"/>
      <c r="O89" s="73"/>
      <c r="P89" s="73"/>
      <c r="Q89" s="23"/>
      <c r="R89" s="82" t="s">
        <v>75</v>
      </c>
      <c r="S89" s="82"/>
      <c r="T89" s="82"/>
    </row>
    <row r="90" spans="1:21" ht="24.95" customHeight="1" x14ac:dyDescent="0.25">
      <c r="B90" s="25"/>
      <c r="D90" s="23">
        <f t="shared" ref="D90" ca="1" si="73">P84+1</f>
        <v>44731</v>
      </c>
      <c r="E90" s="8"/>
      <c r="F90" s="23">
        <f t="shared" ref="F90" ca="1" si="74">D90+1</f>
        <v>44732</v>
      </c>
      <c r="G90" s="8"/>
      <c r="H90" s="23">
        <f t="shared" ref="H90" ca="1" si="75">F90+1</f>
        <v>44733</v>
      </c>
      <c r="I90" s="7"/>
      <c r="J90" s="23">
        <f t="shared" ref="J90" ca="1" si="76">H90+1</f>
        <v>44734</v>
      </c>
      <c r="L90" s="23">
        <f t="shared" ref="L90" ca="1" si="77">J90+1</f>
        <v>44735</v>
      </c>
      <c r="M90" s="10"/>
      <c r="N90" s="23">
        <f t="shared" ref="N90" ca="1" si="78">L90+1</f>
        <v>44736</v>
      </c>
      <c r="P90" s="23">
        <f t="shared" ref="P90" ca="1" si="79">N90+1</f>
        <v>44737</v>
      </c>
      <c r="Q90" s="23"/>
      <c r="R90" s="10" t="s">
        <v>15</v>
      </c>
      <c r="T90" s="10" t="s">
        <v>76</v>
      </c>
      <c r="U90" s="7"/>
    </row>
    <row r="91" spans="1:21" ht="24.95" customHeight="1" x14ac:dyDescent="0.25">
      <c r="B91" s="24" t="s">
        <v>85</v>
      </c>
      <c r="D91" s="44"/>
      <c r="F91" s="44"/>
      <c r="H91" s="44"/>
      <c r="J91" s="44"/>
      <c r="L91" s="44"/>
      <c r="N91" s="44"/>
      <c r="P91" s="44"/>
      <c r="Q91" s="23"/>
      <c r="R91" s="46"/>
      <c r="T91" s="36">
        <f>CALC_IMCParcial</f>
        <v>0</v>
      </c>
    </row>
    <row r="92" spans="1:21" ht="24.95" customHeight="1" x14ac:dyDescent="0.25">
      <c r="B92" s="10"/>
      <c r="D92" s="44"/>
      <c r="F92" s="44"/>
      <c r="H92" s="44"/>
      <c r="J92" s="44"/>
      <c r="L92" s="44"/>
      <c r="N92" s="44"/>
      <c r="P92" s="44"/>
      <c r="Q92" s="23"/>
      <c r="R92" s="10" t="s">
        <v>78</v>
      </c>
      <c r="T92" s="10" t="s">
        <v>77</v>
      </c>
    </row>
    <row r="93" spans="1:21" ht="24.95" customHeight="1" x14ac:dyDescent="0.25">
      <c r="B93" s="10"/>
      <c r="D93" s="44"/>
      <c r="F93" s="44"/>
      <c r="H93" s="44"/>
      <c r="J93" s="44"/>
      <c r="L93" s="44"/>
      <c r="N93" s="44"/>
      <c r="P93" s="44"/>
      <c r="Q93" s="23"/>
      <c r="R93" s="35">
        <f>CALC_VarTotalKG</f>
        <v>0</v>
      </c>
      <c r="T93" s="37" t="str">
        <f>CALC_ParaMetaKG</f>
        <v>-</v>
      </c>
    </row>
    <row r="94" spans="1:21" ht="24.95" customHeight="1" x14ac:dyDescent="0.25">
      <c r="A94" s="8"/>
      <c r="B94" s="15"/>
      <c r="Q94" s="23"/>
      <c r="R94" s="23"/>
    </row>
    <row r="95" spans="1:21" ht="24.95" customHeight="1" x14ac:dyDescent="0.25">
      <c r="A95" s="8"/>
      <c r="B95" s="15"/>
      <c r="D95" s="73" t="s">
        <v>74</v>
      </c>
      <c r="E95" s="73"/>
      <c r="F95" s="73"/>
      <c r="G95" s="73"/>
      <c r="H95" s="73"/>
      <c r="I95" s="73"/>
      <c r="J95" s="73"/>
      <c r="K95" s="73"/>
      <c r="L95" s="73"/>
      <c r="M95" s="73"/>
      <c r="N95" s="73"/>
      <c r="O95" s="73"/>
      <c r="P95" s="73"/>
      <c r="Q95" s="23"/>
      <c r="R95" s="82" t="s">
        <v>75</v>
      </c>
      <c r="S95" s="82"/>
      <c r="T95" s="82"/>
    </row>
    <row r="96" spans="1:21" ht="24.95" customHeight="1" x14ac:dyDescent="0.25">
      <c r="B96" s="25"/>
      <c r="D96" s="23">
        <f t="shared" ref="D96" ca="1" si="80">P90+1</f>
        <v>44738</v>
      </c>
      <c r="E96" s="8"/>
      <c r="F96" s="23">
        <f t="shared" ref="F96" ca="1" si="81">D96+1</f>
        <v>44739</v>
      </c>
      <c r="G96" s="8"/>
      <c r="H96" s="23">
        <f t="shared" ref="H96" ca="1" si="82">F96+1</f>
        <v>44740</v>
      </c>
      <c r="I96" s="7"/>
      <c r="J96" s="23">
        <f t="shared" ref="J96" ca="1" si="83">H96+1</f>
        <v>44741</v>
      </c>
      <c r="L96" s="23">
        <f t="shared" ref="L96" ca="1" si="84">J96+1</f>
        <v>44742</v>
      </c>
      <c r="M96" s="10"/>
      <c r="N96" s="23">
        <f t="shared" ref="N96" ca="1" si="85">L96+1</f>
        <v>44743</v>
      </c>
      <c r="P96" s="23">
        <f t="shared" ref="P96" ca="1" si="86">N96+1</f>
        <v>44744</v>
      </c>
      <c r="Q96" s="23"/>
      <c r="R96" s="10" t="s">
        <v>15</v>
      </c>
      <c r="T96" s="10" t="s">
        <v>76</v>
      </c>
      <c r="U96" s="7"/>
    </row>
    <row r="97" spans="1:21" ht="24.95" customHeight="1" x14ac:dyDescent="0.25">
      <c r="B97" s="24" t="s">
        <v>86</v>
      </c>
      <c r="D97" s="44"/>
      <c r="F97" s="44"/>
      <c r="H97" s="44"/>
      <c r="J97" s="44"/>
      <c r="L97" s="44"/>
      <c r="N97" s="44"/>
      <c r="P97" s="44"/>
      <c r="Q97" s="23"/>
      <c r="R97" s="46"/>
      <c r="T97" s="36">
        <f>CALC_IMCParcial</f>
        <v>0</v>
      </c>
    </row>
    <row r="98" spans="1:21" ht="24.95" customHeight="1" x14ac:dyDescent="0.25">
      <c r="B98" s="10"/>
      <c r="D98" s="44"/>
      <c r="F98" s="44"/>
      <c r="H98" s="44"/>
      <c r="J98" s="44"/>
      <c r="L98" s="44"/>
      <c r="N98" s="44"/>
      <c r="P98" s="44"/>
      <c r="Q98" s="23"/>
      <c r="R98" s="10" t="s">
        <v>78</v>
      </c>
      <c r="T98" s="10" t="s">
        <v>77</v>
      </c>
    </row>
    <row r="99" spans="1:21" ht="24.95" customHeight="1" x14ac:dyDescent="0.25">
      <c r="B99" s="10"/>
      <c r="D99" s="44"/>
      <c r="F99" s="44"/>
      <c r="H99" s="44"/>
      <c r="J99" s="44"/>
      <c r="L99" s="44"/>
      <c r="N99" s="44"/>
      <c r="P99" s="44"/>
      <c r="Q99" s="23"/>
      <c r="R99" s="35">
        <f>CALC_VarTotalKG</f>
        <v>0</v>
      </c>
      <c r="T99" s="37" t="str">
        <f>CALC_ParaMetaKG</f>
        <v>-</v>
      </c>
    </row>
    <row r="100" spans="1:21" ht="24.95" customHeight="1" x14ac:dyDescent="0.25">
      <c r="A100" s="8"/>
      <c r="B100" s="15"/>
      <c r="Q100" s="23"/>
      <c r="R100" s="23"/>
    </row>
    <row r="101" spans="1:21" ht="24.95" customHeight="1" x14ac:dyDescent="0.25">
      <c r="A101" s="8"/>
      <c r="B101" s="15"/>
      <c r="D101" s="73" t="s">
        <v>74</v>
      </c>
      <c r="E101" s="73"/>
      <c r="F101" s="73"/>
      <c r="G101" s="73"/>
      <c r="H101" s="73"/>
      <c r="I101" s="73"/>
      <c r="J101" s="73"/>
      <c r="K101" s="73"/>
      <c r="L101" s="73"/>
      <c r="M101" s="73"/>
      <c r="N101" s="73"/>
      <c r="O101" s="73"/>
      <c r="P101" s="73"/>
      <c r="Q101" s="23"/>
      <c r="R101" s="82" t="s">
        <v>75</v>
      </c>
      <c r="S101" s="82"/>
      <c r="T101" s="82"/>
    </row>
    <row r="102" spans="1:21" ht="24.95" customHeight="1" x14ac:dyDescent="0.25">
      <c r="B102" s="25"/>
      <c r="D102" s="23">
        <f t="shared" ref="D102" ca="1" si="87">P96+1</f>
        <v>44745</v>
      </c>
      <c r="E102" s="8"/>
      <c r="F102" s="23">
        <f t="shared" ref="F102" ca="1" si="88">D102+1</f>
        <v>44746</v>
      </c>
      <c r="G102" s="8"/>
      <c r="H102" s="23">
        <f t="shared" ref="H102" ca="1" si="89">F102+1</f>
        <v>44747</v>
      </c>
      <c r="I102" s="7"/>
      <c r="J102" s="23">
        <f t="shared" ref="J102" ca="1" si="90">H102+1</f>
        <v>44748</v>
      </c>
      <c r="L102" s="23">
        <f t="shared" ref="L102" ca="1" si="91">J102+1</f>
        <v>44749</v>
      </c>
      <c r="M102" s="10"/>
      <c r="N102" s="23">
        <f t="shared" ref="N102" ca="1" si="92">L102+1</f>
        <v>44750</v>
      </c>
      <c r="P102" s="23">
        <f t="shared" ref="P102" ca="1" si="93">N102+1</f>
        <v>44751</v>
      </c>
      <c r="Q102" s="23"/>
      <c r="R102" s="10" t="s">
        <v>15</v>
      </c>
      <c r="T102" s="10" t="s">
        <v>76</v>
      </c>
      <c r="U102" s="7"/>
    </row>
    <row r="103" spans="1:21" ht="24.95" customHeight="1" x14ac:dyDescent="0.25">
      <c r="B103" s="24" t="s">
        <v>87</v>
      </c>
      <c r="D103" s="44"/>
      <c r="F103" s="44"/>
      <c r="H103" s="44"/>
      <c r="J103" s="44"/>
      <c r="L103" s="44"/>
      <c r="N103" s="44"/>
      <c r="P103" s="44"/>
      <c r="Q103" s="23"/>
      <c r="R103" s="46"/>
      <c r="T103" s="36">
        <f>CALC_IMCParcial</f>
        <v>0</v>
      </c>
    </row>
    <row r="104" spans="1:21" ht="24.95" customHeight="1" x14ac:dyDescent="0.25">
      <c r="B104" s="10"/>
      <c r="D104" s="44"/>
      <c r="F104" s="44"/>
      <c r="H104" s="44"/>
      <c r="J104" s="44"/>
      <c r="L104" s="44"/>
      <c r="N104" s="44"/>
      <c r="P104" s="44"/>
      <c r="Q104" s="23"/>
      <c r="R104" s="10" t="s">
        <v>78</v>
      </c>
      <c r="T104" s="10" t="s">
        <v>77</v>
      </c>
    </row>
    <row r="105" spans="1:21" ht="24.95" customHeight="1" x14ac:dyDescent="0.25">
      <c r="B105" s="10"/>
      <c r="D105" s="44"/>
      <c r="F105" s="44"/>
      <c r="H105" s="44"/>
      <c r="J105" s="44"/>
      <c r="L105" s="44"/>
      <c r="N105" s="44"/>
      <c r="P105" s="44"/>
      <c r="Q105" s="23"/>
      <c r="R105" s="35">
        <f>CALC_VarTotalKG</f>
        <v>0</v>
      </c>
      <c r="T105" s="37" t="str">
        <f>CALC_ParaMetaKG</f>
        <v>-</v>
      </c>
    </row>
    <row r="106" spans="1:21" ht="24.95" customHeight="1" x14ac:dyDescent="0.25">
      <c r="A106" s="8"/>
      <c r="B106" s="15"/>
      <c r="Q106" s="23"/>
      <c r="R106" s="23"/>
    </row>
    <row r="107" spans="1:21" ht="24.95" customHeight="1" x14ac:dyDescent="0.25">
      <c r="A107" s="8"/>
      <c r="B107" s="15"/>
      <c r="Q107" s="23"/>
      <c r="R107" s="23"/>
    </row>
    <row r="108" spans="1:21" ht="8.1" customHeight="1" thickBot="1" x14ac:dyDescent="0.3">
      <c r="A108" s="1"/>
      <c r="B108" s="1"/>
      <c r="C108" s="1"/>
      <c r="D108" s="1"/>
      <c r="E108" s="1"/>
      <c r="F108" s="1"/>
      <c r="G108" s="1"/>
      <c r="H108" s="1"/>
      <c r="I108" s="1"/>
      <c r="J108" s="1"/>
      <c r="K108" s="1"/>
      <c r="L108" s="1"/>
      <c r="M108" s="1"/>
      <c r="N108" s="1"/>
      <c r="O108" s="1"/>
      <c r="P108" s="1"/>
      <c r="Q108" s="1"/>
      <c r="R108" s="1"/>
      <c r="S108" s="1"/>
      <c r="T108" s="1"/>
      <c r="U108" s="1"/>
    </row>
    <row r="109" spans="1:21" ht="30.75" thickTop="1" thickBot="1" x14ac:dyDescent="0.55000000000000004">
      <c r="A109" s="6"/>
      <c r="B109" s="6"/>
      <c r="C109" s="6"/>
      <c r="D109" s="6"/>
      <c r="E109" s="6"/>
      <c r="F109" s="6"/>
      <c r="G109" s="6"/>
      <c r="H109" s="6"/>
      <c r="I109" s="6"/>
      <c r="J109" s="6"/>
      <c r="K109" s="6"/>
      <c r="L109" s="6"/>
      <c r="M109" s="6"/>
      <c r="N109" s="6"/>
      <c r="O109" s="6"/>
      <c r="P109" s="6"/>
      <c r="Q109" s="6"/>
      <c r="R109" s="6"/>
      <c r="S109" s="6"/>
      <c r="T109" s="6"/>
      <c r="U109" s="6"/>
    </row>
    <row r="110" spans="1:21" ht="15.75" hidden="1" thickTop="1" x14ac:dyDescent="0.25"/>
    <row r="111" spans="1:21" ht="15.75" hidden="1" thickTop="1" x14ac:dyDescent="0.25"/>
  </sheetData>
  <sheetProtection formatCells="0" formatColumns="0" formatRows="0" insertColumns="0" insertRows="0" insertHyperlinks="0" deleteColumns="0" deleteRows="0" sort="0"/>
  <mergeCells count="40">
    <mergeCell ref="B4:T4"/>
    <mergeCell ref="D101:P101"/>
    <mergeCell ref="R101:T101"/>
    <mergeCell ref="D83:P83"/>
    <mergeCell ref="R83:T83"/>
    <mergeCell ref="D89:P89"/>
    <mergeCell ref="R89:T89"/>
    <mergeCell ref="D95:P95"/>
    <mergeCell ref="R95:T95"/>
    <mergeCell ref="D65:P65"/>
    <mergeCell ref="R65:T65"/>
    <mergeCell ref="D71:P71"/>
    <mergeCell ref="R71:T71"/>
    <mergeCell ref="D77:P77"/>
    <mergeCell ref="R77:T77"/>
    <mergeCell ref="D53:P53"/>
    <mergeCell ref="D59:P59"/>
    <mergeCell ref="R23:T23"/>
    <mergeCell ref="R29:T29"/>
    <mergeCell ref="D35:P35"/>
    <mergeCell ref="R35:T35"/>
    <mergeCell ref="D41:P41"/>
    <mergeCell ref="R41:T41"/>
    <mergeCell ref="D47:P47"/>
    <mergeCell ref="R47:T47"/>
    <mergeCell ref="R53:T53"/>
    <mergeCell ref="R59:T59"/>
    <mergeCell ref="D23:P23"/>
    <mergeCell ref="D29:P29"/>
    <mergeCell ref="B21:T21"/>
    <mergeCell ref="B7:F7"/>
    <mergeCell ref="B8:F8"/>
    <mergeCell ref="R8:T8"/>
    <mergeCell ref="R7:T7"/>
    <mergeCell ref="R20:T20"/>
    <mergeCell ref="B10:N10"/>
    <mergeCell ref="F16:P16"/>
    <mergeCell ref="F15:P15"/>
    <mergeCell ref="B14:T14"/>
    <mergeCell ref="B6:T6"/>
  </mergeCells>
  <conditionalFormatting sqref="R8:T8">
    <cfRule type="expression" dxfId="11" priority="9" stopIfTrue="1">
      <formula>INDEX($W$6:$W$13,MATCH($R$8,$X$6:$X$13,0))&lt;$W$7</formula>
    </cfRule>
    <cfRule type="expression" dxfId="10" priority="10" stopIfTrue="1">
      <formula>INDEX($W$6:$W$13,MATCH($R$8,$X$6:$X$13,0))&lt;$W$8</formula>
    </cfRule>
    <cfRule type="expression" dxfId="9" priority="11" stopIfTrue="1">
      <formula>INDEX($W$6:$W$13,MATCH($R$8,$X$6:$X$13,0))&lt;$W$9</formula>
    </cfRule>
    <cfRule type="expression" dxfId="8" priority="12" stopIfTrue="1">
      <formula>INDEX($W$6:$W$13,MATCH($R$8,$X$6:$X$13,0))&lt;$W$10</formula>
    </cfRule>
    <cfRule type="expression" dxfId="7" priority="13" stopIfTrue="1">
      <formula>INDEX($W$6:$W$13,MATCH($R$8,$X$6:$X$13,0))&lt;$W$11</formula>
    </cfRule>
    <cfRule type="expression" dxfId="6" priority="14" stopIfTrue="1">
      <formula>INDEX($W$6:$W$13,MATCH($R$8,$X$6:$X$13,0))&lt;$W$12</formula>
    </cfRule>
    <cfRule type="expression" dxfId="5" priority="15" stopIfTrue="1">
      <formula>INDEX($W$6:$W$13,MATCH($R$8,$X$6:$X$13,0))&lt;$W$13</formula>
    </cfRule>
    <cfRule type="expression" dxfId="4" priority="16" stopIfTrue="1">
      <formula>INDEX($W$6:$W$13,MATCH($R$8,$X$6:$X$13,0))&gt;=$W$13</formula>
    </cfRule>
  </conditionalFormatting>
  <dataValidations count="2">
    <dataValidation type="list" allowBlank="1" showInputMessage="1" showErrorMessage="1" sqref="D25:D27 D73:D75 D67:D69 D61:D63 D55:D57 D49:D51 D43:D45 D37:D39 D31:D33 N73:N75 N67:N69 N61:N63 N55:N57 N43:N45 N37:N39 N31:N33 N79:N81 L73:L75 L67:L69 L61:L63 L55:L57 L43:L45 L37:L39 L31:L33 L79:L81 J73:J75 J67:J69 J61:J63 J55:J57 J43:J45 J37:J39 J31:J33 J79:J81 H73:H75 H67:H69 H61:H63 H55:H57 H43:H45 H37:H39 H31:H33 H79:H81 F73:F75 F67:F69 F61:F63 F55:F57 F43:F45 F37:F39 F31:F33 F79:F81 P73:P75 P67:P69 P61:P63 P55:P57 P43:P45 P37:P39 P31:P33 P79:P81 N25:N27 L25:L27 J25:J27 H25:H27 F25:F27 P25:P27 D79:D81 N49:N51 L49:L51 J49:J51 H49:H51 F49:F51 P49:P51 N85:N87 N91:N93 N97:N99 N103:N105 L85:L87 L91:L93 L97:L99 L103:L105 J85:J87 J91:J93 J97:J99 J103:J105 H85:H87 H91:H93 H97:H99 H103:H105 F85:F87 F91:F93 F97:F99 F103:F105 P85:P87 P91:P93 P97:P99 P103:P105 D85:D87 D91:D93 D97:D99 D103:D105" xr:uid="{00000000-0002-0000-0000-000000000000}">
      <formula1>LISTA_Treinos</formula1>
    </dataValidation>
    <dataValidation type="list" allowBlank="1" showInputMessage="1" showErrorMessage="1" sqref="H8" xr:uid="{00000000-0002-0000-0000-000001000000}">
      <formula1>LISTA_Gêneros</formula1>
    </dataValidation>
  </dataValidations>
  <printOptions horizontalCentered="1"/>
  <pageMargins left="0.31496062992125984" right="0.31496062992125984" top="0.31496062992125984" bottom="0.31496062992125984" header="0.31496062992125984" footer="0.31496062992125984"/>
  <pageSetup paperSize="9" scale="55" fitToHeight="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D186"/>
  <sheetViews>
    <sheetView showGridLines="0" tabSelected="1" zoomScaleNormal="100" zoomScaleSheetLayoutView="100" workbookViewId="0">
      <pane ySplit="2" topLeftCell="A3" activePane="bottomLeft" state="frozen"/>
      <selection pane="bottomLeft" activeCell="I5" sqref="I5"/>
    </sheetView>
  </sheetViews>
  <sheetFormatPr defaultColWidth="0" defaultRowHeight="15" zeroHeight="1" x14ac:dyDescent="0.25"/>
  <cols>
    <col min="1" max="1" width="2.7109375" customWidth="1"/>
    <col min="2" max="2" width="14.7109375" customWidth="1"/>
    <col min="3" max="3" width="2.7109375" customWidth="1"/>
    <col min="4" max="4" width="32.7109375" customWidth="1"/>
    <col min="5" max="8" width="16.7109375" customWidth="1"/>
    <col min="9" max="9" width="36.7109375" customWidth="1"/>
    <col min="10" max="10" width="2.7109375" hidden="1" customWidth="1"/>
    <col min="11" max="16384" width="9.140625" hidden="1"/>
  </cols>
  <sheetData>
    <row r="1" spans="1:10" ht="90" customHeight="1" thickTop="1" thickBot="1" x14ac:dyDescent="0.55000000000000004">
      <c r="A1" s="2"/>
      <c r="B1" s="6" t="s">
        <v>88</v>
      </c>
      <c r="C1" s="3"/>
      <c r="D1" s="3"/>
      <c r="E1" s="3"/>
      <c r="F1" s="3"/>
      <c r="G1" s="3"/>
      <c r="H1" s="3"/>
      <c r="I1" s="3"/>
      <c r="J1" s="4"/>
    </row>
    <row r="2" spans="1:10" ht="8.1" customHeight="1" thickTop="1" x14ac:dyDescent="0.25">
      <c r="A2" s="1"/>
      <c r="B2" s="1"/>
      <c r="C2" s="1"/>
      <c r="D2" s="1"/>
      <c r="E2" s="1"/>
      <c r="F2" s="1"/>
      <c r="G2" s="1"/>
      <c r="H2" s="1"/>
      <c r="I2" s="1"/>
      <c r="J2" s="1"/>
    </row>
    <row r="3" spans="1:10" ht="18" customHeight="1" x14ac:dyDescent="0.25"/>
    <row r="4" spans="1:10" s="7" customFormat="1" ht="18" customHeight="1" x14ac:dyDescent="0.25">
      <c r="B4" s="20" t="s">
        <v>80</v>
      </c>
      <c r="E4" s="21" t="str">
        <f>B9</f>
        <v>Treino A</v>
      </c>
      <c r="F4" s="21" t="str">
        <f>B23</f>
        <v>Treino B</v>
      </c>
      <c r="G4" s="21" t="str">
        <f>B37</f>
        <v>Treino C</v>
      </c>
      <c r="H4" s="21" t="str">
        <f>B51</f>
        <v>Treino D</v>
      </c>
      <c r="I4" s="63" t="s">
        <v>91</v>
      </c>
    </row>
    <row r="5" spans="1:10" ht="18" customHeight="1" x14ac:dyDescent="0.3">
      <c r="B5" s="5"/>
    </row>
    <row r="6" spans="1:10" s="7" customFormat="1" ht="18" customHeight="1" x14ac:dyDescent="0.4">
      <c r="B6" s="88" t="s">
        <v>93</v>
      </c>
      <c r="C6" s="73"/>
      <c r="D6" s="73"/>
      <c r="E6" s="73"/>
      <c r="F6" s="73"/>
      <c r="G6" s="73"/>
      <c r="H6" s="73"/>
      <c r="I6" s="73"/>
    </row>
    <row r="7" spans="1:10" s="7" customFormat="1" ht="18" customHeight="1" x14ac:dyDescent="0.25">
      <c r="A7" s="8"/>
      <c r="B7" s="8"/>
      <c r="C7" s="8"/>
      <c r="D7" s="8"/>
      <c r="E7" s="8"/>
    </row>
    <row r="8" spans="1:10" ht="21" customHeight="1" x14ac:dyDescent="0.25">
      <c r="A8" s="8"/>
      <c r="B8" s="10" t="s">
        <v>38</v>
      </c>
      <c r="D8" s="16" t="s">
        <v>39</v>
      </c>
      <c r="E8" s="10" t="s">
        <v>40</v>
      </c>
      <c r="F8" s="10" t="s">
        <v>41</v>
      </c>
      <c r="G8" s="10" t="s">
        <v>89</v>
      </c>
      <c r="H8" s="16" t="s">
        <v>42</v>
      </c>
      <c r="I8" s="16"/>
    </row>
    <row r="9" spans="1:10" ht="21" customHeight="1" x14ac:dyDescent="0.25">
      <c r="B9" s="44" t="s">
        <v>3</v>
      </c>
      <c r="D9" s="62" t="s">
        <v>98</v>
      </c>
      <c r="E9" s="44"/>
      <c r="F9" s="44"/>
      <c r="G9" s="44"/>
      <c r="H9" s="83"/>
      <c r="I9" s="87"/>
    </row>
    <row r="10" spans="1:10" ht="21" customHeight="1" x14ac:dyDescent="0.25">
      <c r="D10" s="62" t="s">
        <v>99</v>
      </c>
      <c r="E10" s="44">
        <v>10</v>
      </c>
      <c r="F10" s="44">
        <v>12</v>
      </c>
      <c r="G10" s="44" t="s">
        <v>100</v>
      </c>
      <c r="H10" s="83"/>
      <c r="I10" s="87"/>
    </row>
    <row r="11" spans="1:10" ht="21" customHeight="1" x14ac:dyDescent="0.25">
      <c r="D11" s="62" t="s">
        <v>101</v>
      </c>
      <c r="E11" s="44">
        <v>8</v>
      </c>
      <c r="F11" s="44">
        <v>10</v>
      </c>
      <c r="G11" s="44"/>
      <c r="H11" s="83"/>
      <c r="I11" s="84"/>
    </row>
    <row r="12" spans="1:10" ht="21" customHeight="1" x14ac:dyDescent="0.25">
      <c r="D12" s="62" t="s">
        <v>102</v>
      </c>
      <c r="E12" s="44">
        <v>7</v>
      </c>
      <c r="F12" s="44">
        <v>15</v>
      </c>
      <c r="G12" s="44"/>
      <c r="H12" s="60"/>
      <c r="I12" s="61"/>
    </row>
    <row r="13" spans="1:10" ht="21" customHeight="1" x14ac:dyDescent="0.25">
      <c r="D13" s="62" t="s">
        <v>103</v>
      </c>
      <c r="E13" s="44"/>
      <c r="F13" s="44"/>
      <c r="G13" s="44"/>
      <c r="H13" s="83" t="s">
        <v>104</v>
      </c>
      <c r="I13" s="84"/>
    </row>
    <row r="14" spans="1:10" ht="21" customHeight="1" x14ac:dyDescent="0.25">
      <c r="D14" s="62" t="s">
        <v>105</v>
      </c>
      <c r="E14" s="44"/>
      <c r="F14" s="44"/>
      <c r="G14" s="44"/>
      <c r="H14" s="66"/>
      <c r="I14" s="61"/>
    </row>
    <row r="15" spans="1:10" ht="21" customHeight="1" x14ac:dyDescent="0.25">
      <c r="D15" s="62"/>
      <c r="E15" s="44"/>
      <c r="F15" s="44"/>
      <c r="G15" s="44"/>
      <c r="H15" s="83"/>
      <c r="I15" s="84"/>
    </row>
    <row r="16" spans="1:10" ht="21" customHeight="1" x14ac:dyDescent="0.25">
      <c r="D16" s="62"/>
      <c r="E16" s="44"/>
      <c r="F16" s="44"/>
      <c r="G16" s="44"/>
      <c r="H16" s="83"/>
      <c r="I16" s="84"/>
    </row>
    <row r="17" spans="1:9" ht="21" customHeight="1" x14ac:dyDescent="0.25">
      <c r="D17" s="62"/>
      <c r="E17" s="44"/>
      <c r="F17" s="44"/>
      <c r="G17" s="44"/>
      <c r="H17" s="83"/>
      <c r="I17" s="84"/>
    </row>
    <row r="18" spans="1:9" ht="21" customHeight="1" x14ac:dyDescent="0.25">
      <c r="D18" s="62"/>
      <c r="E18" s="44"/>
      <c r="F18" s="44"/>
      <c r="G18" s="44"/>
      <c r="H18" s="83"/>
      <c r="I18" s="84"/>
    </row>
    <row r="19" spans="1:9" ht="18" customHeight="1" x14ac:dyDescent="0.25"/>
    <row r="20" spans="1:9" s="7" customFormat="1" ht="18" customHeight="1" x14ac:dyDescent="0.4">
      <c r="B20" s="88" t="s">
        <v>92</v>
      </c>
      <c r="C20" s="88"/>
      <c r="D20" s="88"/>
      <c r="E20" s="88"/>
      <c r="F20" s="88"/>
      <c r="G20" s="88"/>
      <c r="H20" s="88"/>
      <c r="I20" s="88"/>
    </row>
    <row r="21" spans="1:9" s="7" customFormat="1" ht="18" customHeight="1" x14ac:dyDescent="0.25">
      <c r="A21" s="8"/>
      <c r="B21" s="8"/>
      <c r="C21" s="8"/>
      <c r="D21" s="8"/>
      <c r="E21" s="8"/>
    </row>
    <row r="22" spans="1:9" ht="21" customHeight="1" x14ac:dyDescent="0.25">
      <c r="A22" s="8"/>
      <c r="B22" s="10" t="s">
        <v>38</v>
      </c>
      <c r="D22" s="16" t="s">
        <v>39</v>
      </c>
      <c r="E22" s="10" t="s">
        <v>40</v>
      </c>
      <c r="F22" s="10" t="s">
        <v>41</v>
      </c>
      <c r="G22" s="10" t="s">
        <v>89</v>
      </c>
      <c r="H22" s="16" t="s">
        <v>42</v>
      </c>
      <c r="I22" s="16"/>
    </row>
    <row r="23" spans="1:9" ht="21" customHeight="1" x14ac:dyDescent="0.25">
      <c r="B23" s="44" t="s">
        <v>4</v>
      </c>
      <c r="D23" s="62" t="s">
        <v>98</v>
      </c>
      <c r="E23" s="44"/>
      <c r="F23" s="44"/>
      <c r="G23" s="44"/>
      <c r="H23" s="83"/>
      <c r="I23" s="87"/>
    </row>
    <row r="24" spans="1:9" ht="21" customHeight="1" x14ac:dyDescent="0.25">
      <c r="D24" s="62" t="s">
        <v>106</v>
      </c>
      <c r="E24" s="44" t="s">
        <v>107</v>
      </c>
      <c r="F24" s="44" t="s">
        <v>108</v>
      </c>
      <c r="G24" s="44" t="s">
        <v>108</v>
      </c>
      <c r="H24" s="83"/>
      <c r="I24" s="87"/>
    </row>
    <row r="25" spans="1:9" ht="21" customHeight="1" x14ac:dyDescent="0.25">
      <c r="D25" s="62" t="s">
        <v>109</v>
      </c>
      <c r="E25" s="44" t="s">
        <v>110</v>
      </c>
      <c r="F25" s="44"/>
      <c r="G25" s="44"/>
      <c r="H25" s="66"/>
      <c r="I25" s="67"/>
    </row>
    <row r="26" spans="1:9" ht="21" customHeight="1" x14ac:dyDescent="0.25">
      <c r="D26" s="62" t="s">
        <v>111</v>
      </c>
      <c r="E26" s="44">
        <v>5</v>
      </c>
      <c r="F26" s="44" t="s">
        <v>112</v>
      </c>
      <c r="G26" s="44" t="s">
        <v>100</v>
      </c>
      <c r="H26" s="83"/>
      <c r="I26" s="84"/>
    </row>
    <row r="27" spans="1:9" ht="21" customHeight="1" x14ac:dyDescent="0.25">
      <c r="D27" s="62" t="s">
        <v>113</v>
      </c>
      <c r="E27" s="44" t="s">
        <v>114</v>
      </c>
      <c r="F27" s="44"/>
      <c r="G27" s="44"/>
      <c r="H27" s="68"/>
      <c r="I27" s="69"/>
    </row>
    <row r="28" spans="1:9" ht="21" customHeight="1" x14ac:dyDescent="0.25">
      <c r="D28" s="62" t="s">
        <v>115</v>
      </c>
      <c r="E28" s="44">
        <v>5</v>
      </c>
      <c r="F28" s="44">
        <v>20</v>
      </c>
      <c r="G28" s="44"/>
      <c r="H28" s="83"/>
      <c r="I28" s="87"/>
    </row>
    <row r="29" spans="1:9" ht="21" customHeight="1" x14ac:dyDescent="0.25">
      <c r="D29" s="62" t="s">
        <v>116</v>
      </c>
      <c r="E29" s="44" t="s">
        <v>114</v>
      </c>
      <c r="F29" s="44"/>
      <c r="G29" s="44"/>
      <c r="H29" s="68"/>
      <c r="I29" s="69"/>
    </row>
    <row r="30" spans="1:9" ht="21" customHeight="1" x14ac:dyDescent="0.25">
      <c r="D30" s="62" t="s">
        <v>106</v>
      </c>
      <c r="E30" s="44" t="s">
        <v>107</v>
      </c>
      <c r="F30" s="44" t="s">
        <v>108</v>
      </c>
      <c r="G30" s="44" t="s">
        <v>108</v>
      </c>
      <c r="H30" s="83"/>
      <c r="I30" s="84"/>
    </row>
    <row r="31" spans="1:9" ht="21" customHeight="1" x14ac:dyDescent="0.25">
      <c r="D31" s="62" t="s">
        <v>105</v>
      </c>
      <c r="E31" s="44"/>
      <c r="F31" s="44"/>
      <c r="G31" s="44"/>
      <c r="H31" s="85"/>
      <c r="I31" s="86"/>
    </row>
    <row r="32" spans="1:9" ht="21" customHeight="1" x14ac:dyDescent="0.25">
      <c r="D32" s="62"/>
      <c r="E32" s="44"/>
      <c r="F32" s="44"/>
      <c r="G32" s="44"/>
      <c r="H32" s="85"/>
      <c r="I32" s="86"/>
    </row>
    <row r="33" spans="1:9" ht="18" customHeight="1" x14ac:dyDescent="0.25"/>
    <row r="34" spans="1:9" s="7" customFormat="1" ht="18" customHeight="1" x14ac:dyDescent="0.4">
      <c r="B34" s="88" t="s">
        <v>94</v>
      </c>
      <c r="C34" s="73"/>
      <c r="D34" s="73"/>
      <c r="E34" s="73"/>
      <c r="F34" s="73"/>
      <c r="G34" s="73"/>
      <c r="H34" s="73"/>
      <c r="I34" s="73"/>
    </row>
    <row r="35" spans="1:9" s="7" customFormat="1" ht="18" customHeight="1" x14ac:dyDescent="0.25">
      <c r="A35" s="8"/>
      <c r="B35" s="8"/>
      <c r="C35" s="8"/>
      <c r="D35" s="8"/>
      <c r="E35" s="8"/>
    </row>
    <row r="36" spans="1:9" ht="21" customHeight="1" x14ac:dyDescent="0.25">
      <c r="A36" s="8"/>
      <c r="B36" s="10" t="s">
        <v>38</v>
      </c>
      <c r="D36" s="16" t="s">
        <v>39</v>
      </c>
      <c r="E36" s="10" t="s">
        <v>40</v>
      </c>
      <c r="F36" s="10" t="s">
        <v>41</v>
      </c>
      <c r="G36" s="10" t="s">
        <v>89</v>
      </c>
      <c r="H36" s="16" t="s">
        <v>42</v>
      </c>
      <c r="I36" s="16"/>
    </row>
    <row r="37" spans="1:9" ht="21" customHeight="1" x14ac:dyDescent="0.25">
      <c r="B37" s="44" t="s">
        <v>5</v>
      </c>
      <c r="D37" s="62" t="s">
        <v>98</v>
      </c>
      <c r="E37" s="44"/>
      <c r="F37" s="44"/>
      <c r="G37" s="44"/>
      <c r="H37" s="83"/>
      <c r="I37" s="87"/>
    </row>
    <row r="38" spans="1:9" ht="21" customHeight="1" x14ac:dyDescent="0.25">
      <c r="D38" s="62" t="s">
        <v>99</v>
      </c>
      <c r="E38" s="44">
        <v>10</v>
      </c>
      <c r="F38" s="44">
        <v>12</v>
      </c>
      <c r="G38" s="44" t="s">
        <v>100</v>
      </c>
      <c r="H38" s="83"/>
      <c r="I38" s="87"/>
    </row>
    <row r="39" spans="1:9" ht="21" customHeight="1" x14ac:dyDescent="0.25">
      <c r="D39" s="62" t="s">
        <v>101</v>
      </c>
      <c r="E39" s="44">
        <v>8</v>
      </c>
      <c r="F39" s="44">
        <v>10</v>
      </c>
      <c r="G39" s="44"/>
      <c r="H39" s="83"/>
      <c r="I39" s="84"/>
    </row>
    <row r="40" spans="1:9" ht="21" customHeight="1" x14ac:dyDescent="0.25">
      <c r="D40" s="62" t="s">
        <v>102</v>
      </c>
      <c r="E40" s="44">
        <v>7</v>
      </c>
      <c r="F40" s="44">
        <v>15</v>
      </c>
      <c r="G40" s="44"/>
      <c r="H40" s="72"/>
      <c r="I40" s="71"/>
    </row>
    <row r="41" spans="1:9" ht="21" customHeight="1" x14ac:dyDescent="0.25">
      <c r="D41" s="62" t="s">
        <v>103</v>
      </c>
      <c r="E41" s="44"/>
      <c r="F41" s="44"/>
      <c r="G41" s="44"/>
      <c r="H41" s="83" t="s">
        <v>104</v>
      </c>
      <c r="I41" s="84"/>
    </row>
    <row r="42" spans="1:9" ht="21" customHeight="1" x14ac:dyDescent="0.25">
      <c r="D42" s="62" t="s">
        <v>105</v>
      </c>
      <c r="E42" s="44"/>
      <c r="F42" s="44"/>
      <c r="G42" s="44"/>
      <c r="H42" s="70"/>
      <c r="I42" s="71"/>
    </row>
    <row r="43" spans="1:9" ht="21" customHeight="1" x14ac:dyDescent="0.25">
      <c r="D43" s="62"/>
      <c r="E43" s="44"/>
      <c r="F43" s="44"/>
      <c r="G43" s="44"/>
      <c r="H43" s="85"/>
      <c r="I43" s="86"/>
    </row>
    <row r="44" spans="1:9" ht="21" customHeight="1" x14ac:dyDescent="0.25">
      <c r="D44" s="62"/>
      <c r="E44" s="44"/>
      <c r="F44" s="44"/>
      <c r="G44" s="44"/>
      <c r="H44" s="83"/>
      <c r="I44" s="84"/>
    </row>
    <row r="45" spans="1:9" ht="21" customHeight="1" x14ac:dyDescent="0.25">
      <c r="D45" s="62"/>
      <c r="E45" s="44"/>
      <c r="F45" s="44"/>
      <c r="G45" s="44"/>
      <c r="H45" s="83"/>
      <c r="I45" s="84"/>
    </row>
    <row r="46" spans="1:9" ht="21" customHeight="1" x14ac:dyDescent="0.25">
      <c r="D46" s="62"/>
      <c r="E46" s="44"/>
      <c r="F46" s="44"/>
      <c r="G46" s="44"/>
      <c r="H46" s="83"/>
      <c r="I46" s="84"/>
    </row>
    <row r="47" spans="1:9" ht="18" customHeight="1" x14ac:dyDescent="0.25"/>
    <row r="48" spans="1:9" s="7" customFormat="1" ht="18" customHeight="1" x14ac:dyDescent="0.4">
      <c r="B48" s="88" t="s">
        <v>95</v>
      </c>
      <c r="C48" s="73"/>
      <c r="D48" s="73"/>
      <c r="E48" s="73"/>
      <c r="F48" s="73"/>
      <c r="G48" s="73"/>
      <c r="H48" s="73"/>
      <c r="I48" s="73"/>
    </row>
    <row r="49" spans="1:9 16384:16384" s="7" customFormat="1" ht="18" customHeight="1" x14ac:dyDescent="0.25">
      <c r="A49" s="8"/>
      <c r="B49" s="8"/>
      <c r="C49" s="8"/>
      <c r="D49" s="8"/>
      <c r="E49" s="8"/>
    </row>
    <row r="50" spans="1:9 16384:16384" ht="21" customHeight="1" x14ac:dyDescent="0.25">
      <c r="A50" s="8"/>
      <c r="B50" s="10" t="s">
        <v>38</v>
      </c>
      <c r="D50" s="16" t="s">
        <v>39</v>
      </c>
      <c r="E50" s="10" t="s">
        <v>40</v>
      </c>
      <c r="F50" s="10" t="s">
        <v>41</v>
      </c>
      <c r="G50" s="10" t="s">
        <v>89</v>
      </c>
      <c r="H50" s="16" t="s">
        <v>42</v>
      </c>
      <c r="I50" s="16"/>
    </row>
    <row r="51" spans="1:9 16384:16384" ht="21" customHeight="1" x14ac:dyDescent="0.25">
      <c r="B51" s="44" t="s">
        <v>44</v>
      </c>
      <c r="D51" s="62" t="s">
        <v>98</v>
      </c>
      <c r="E51" s="44"/>
      <c r="F51" s="44"/>
      <c r="G51" s="44"/>
      <c r="H51" s="83"/>
      <c r="I51" s="87"/>
    </row>
    <row r="52" spans="1:9 16384:16384" ht="21" customHeight="1" x14ac:dyDescent="0.25">
      <c r="D52" s="62" t="s">
        <v>106</v>
      </c>
      <c r="E52" s="44" t="s">
        <v>107</v>
      </c>
      <c r="F52" s="44" t="s">
        <v>108</v>
      </c>
      <c r="G52" s="44" t="s">
        <v>108</v>
      </c>
      <c r="H52" s="83"/>
      <c r="I52" s="87"/>
    </row>
    <row r="53" spans="1:9 16384:16384" ht="21" customHeight="1" x14ac:dyDescent="0.25">
      <c r="D53" s="62" t="s">
        <v>109</v>
      </c>
      <c r="E53" s="44" t="s">
        <v>110</v>
      </c>
      <c r="F53" s="44"/>
      <c r="G53" s="44"/>
      <c r="H53" s="83"/>
      <c r="I53" s="84"/>
    </row>
    <row r="54" spans="1:9 16384:16384" ht="21" customHeight="1" x14ac:dyDescent="0.25">
      <c r="A54">
        <v>7</v>
      </c>
      <c r="D54" s="62" t="s">
        <v>111</v>
      </c>
      <c r="E54" s="44">
        <v>5</v>
      </c>
      <c r="F54" s="44" t="s">
        <v>112</v>
      </c>
      <c r="G54" s="44" t="s">
        <v>100</v>
      </c>
      <c r="H54" s="83"/>
      <c r="I54" s="84"/>
    </row>
    <row r="55" spans="1:9 16384:16384" ht="21" customHeight="1" x14ac:dyDescent="0.25">
      <c r="D55" s="62" t="s">
        <v>113</v>
      </c>
      <c r="E55" s="44" t="s">
        <v>114</v>
      </c>
      <c r="F55" s="44"/>
      <c r="G55" s="44"/>
      <c r="H55" s="68"/>
      <c r="I55" s="69"/>
    </row>
    <row r="56" spans="1:9 16384:16384" ht="21" customHeight="1" x14ac:dyDescent="0.25">
      <c r="D56" s="62" t="s">
        <v>115</v>
      </c>
      <c r="E56" s="44">
        <v>5</v>
      </c>
      <c r="F56" s="44">
        <v>20</v>
      </c>
      <c r="G56" s="44"/>
      <c r="H56" s="65"/>
      <c r="I56" s="64"/>
    </row>
    <row r="57" spans="1:9 16384:16384" ht="21" customHeight="1" x14ac:dyDescent="0.25">
      <c r="D57" s="62" t="s">
        <v>116</v>
      </c>
      <c r="E57" s="44" t="s">
        <v>114</v>
      </c>
      <c r="F57" s="44"/>
      <c r="G57" s="44"/>
      <c r="H57" s="83"/>
      <c r="I57" s="84"/>
    </row>
    <row r="58" spans="1:9 16384:16384" ht="21" customHeight="1" x14ac:dyDescent="0.25">
      <c r="D58" s="62" t="s">
        <v>106</v>
      </c>
      <c r="E58" s="44" t="s">
        <v>107</v>
      </c>
      <c r="F58" s="44" t="s">
        <v>108</v>
      </c>
      <c r="G58" s="44" t="s">
        <v>108</v>
      </c>
      <c r="H58" s="83"/>
      <c r="I58" s="84"/>
    </row>
    <row r="59" spans="1:9 16384:16384" ht="21" customHeight="1" x14ac:dyDescent="0.25">
      <c r="D59" s="62" t="s">
        <v>105</v>
      </c>
      <c r="E59" s="44"/>
      <c r="F59" s="44"/>
      <c r="G59" s="44"/>
      <c r="H59" s="83"/>
      <c r="I59" s="87"/>
    </row>
    <row r="60" spans="1:9 16384:16384" ht="21" customHeight="1" x14ac:dyDescent="0.25">
      <c r="D60" s="62"/>
      <c r="E60" s="44"/>
      <c r="F60" s="44"/>
      <c r="G60" s="44"/>
      <c r="H60" s="83"/>
      <c r="I60" s="87"/>
    </row>
    <row r="61" spans="1:9 16384:16384" ht="20.45" customHeight="1" x14ac:dyDescent="0.25">
      <c r="XFD61" s="1"/>
    </row>
    <row r="62" spans="1:9 16384:16384" ht="8.1" customHeight="1" thickBot="1" x14ac:dyDescent="0.3">
      <c r="XFD62" s="1"/>
    </row>
    <row r="63" spans="1:9 16384:16384" ht="54" customHeight="1" thickTop="1" thickBot="1" x14ac:dyDescent="0.55000000000000004">
      <c r="XFD63" s="4"/>
    </row>
    <row r="64" spans="1:9 16384:16384" ht="18" customHeight="1" thickTop="1" thickBot="1" x14ac:dyDescent="0.55000000000000004">
      <c r="XFD64" s="3"/>
    </row>
    <row r="65" spans="1:9" s="7" customFormat="1" ht="18" customHeight="1" thickTop="1" x14ac:dyDescent="0.25">
      <c r="B65" s="20"/>
      <c r="E65" s="21"/>
      <c r="F65" s="21"/>
      <c r="G65" s="21"/>
      <c r="H65" s="21"/>
    </row>
    <row r="66" spans="1:9" ht="18" customHeight="1" x14ac:dyDescent="0.3">
      <c r="B66" s="5"/>
    </row>
    <row r="67" spans="1:9" s="7" customFormat="1" ht="18" customHeight="1" x14ac:dyDescent="0.4">
      <c r="B67" s="88" t="s">
        <v>96</v>
      </c>
      <c r="C67" s="73"/>
      <c r="D67" s="73"/>
      <c r="E67" s="73"/>
      <c r="F67" s="73"/>
      <c r="G67" s="73"/>
      <c r="H67" s="73"/>
      <c r="I67" s="73"/>
    </row>
    <row r="68" spans="1:9" s="7" customFormat="1" ht="18" customHeight="1" x14ac:dyDescent="0.25">
      <c r="A68" s="8"/>
      <c r="B68" s="8"/>
      <c r="C68" s="8"/>
      <c r="D68" s="8"/>
      <c r="E68" s="8"/>
    </row>
    <row r="69" spans="1:9" ht="21" customHeight="1" x14ac:dyDescent="0.25">
      <c r="A69" s="8"/>
      <c r="B69" s="10" t="s">
        <v>38</v>
      </c>
      <c r="D69" s="16" t="s">
        <v>39</v>
      </c>
      <c r="E69" s="10" t="s">
        <v>40</v>
      </c>
      <c r="F69" s="10" t="s">
        <v>41</v>
      </c>
      <c r="G69" s="10" t="s">
        <v>89</v>
      </c>
      <c r="H69" s="16" t="s">
        <v>42</v>
      </c>
      <c r="I69" s="16"/>
    </row>
    <row r="70" spans="1:9" ht="21" customHeight="1" x14ac:dyDescent="0.25">
      <c r="B70" s="44" t="s">
        <v>91</v>
      </c>
      <c r="D70" s="62" t="s">
        <v>98</v>
      </c>
      <c r="E70" s="44"/>
      <c r="F70" s="44"/>
      <c r="G70" s="44"/>
      <c r="H70" s="83"/>
      <c r="I70" s="87"/>
    </row>
    <row r="71" spans="1:9" ht="21" customHeight="1" x14ac:dyDescent="0.25">
      <c r="D71" s="62" t="s">
        <v>117</v>
      </c>
      <c r="E71" s="44">
        <v>5</v>
      </c>
      <c r="F71" s="44">
        <v>10</v>
      </c>
      <c r="G71" s="44"/>
      <c r="H71" s="83"/>
      <c r="I71" s="87"/>
    </row>
    <row r="72" spans="1:9" ht="21" customHeight="1" x14ac:dyDescent="0.25">
      <c r="D72" s="62" t="s">
        <v>118</v>
      </c>
      <c r="E72" s="44">
        <v>5</v>
      </c>
      <c r="F72" s="44">
        <v>15</v>
      </c>
      <c r="G72" s="44"/>
      <c r="H72" s="83"/>
      <c r="I72" s="84"/>
    </row>
    <row r="73" spans="1:9" ht="21" customHeight="1" x14ac:dyDescent="0.25">
      <c r="D73" s="62" t="s">
        <v>119</v>
      </c>
      <c r="E73" s="44">
        <v>5</v>
      </c>
      <c r="F73" s="44">
        <v>12</v>
      </c>
      <c r="G73" s="44"/>
      <c r="H73" s="83"/>
      <c r="I73" s="84"/>
    </row>
    <row r="74" spans="1:9" ht="21" customHeight="1" x14ac:dyDescent="0.25">
      <c r="D74" s="62" t="s">
        <v>120</v>
      </c>
      <c r="E74" s="44">
        <v>5</v>
      </c>
      <c r="F74" s="44">
        <v>12</v>
      </c>
      <c r="G74" s="44"/>
      <c r="H74" s="83"/>
      <c r="I74" s="84"/>
    </row>
    <row r="75" spans="1:9" ht="21" customHeight="1" x14ac:dyDescent="0.25">
      <c r="D75" s="62" t="s">
        <v>121</v>
      </c>
      <c r="E75" s="44">
        <v>5</v>
      </c>
      <c r="F75" s="44">
        <v>10</v>
      </c>
      <c r="G75" s="44"/>
      <c r="H75" s="83"/>
      <c r="I75" s="84"/>
    </row>
    <row r="76" spans="1:9" ht="21" customHeight="1" x14ac:dyDescent="0.25">
      <c r="D76" s="62" t="s">
        <v>122</v>
      </c>
      <c r="E76" s="44"/>
      <c r="F76" s="44"/>
      <c r="G76" s="44"/>
      <c r="H76" s="83" t="s">
        <v>123</v>
      </c>
      <c r="I76" s="84"/>
    </row>
    <row r="77" spans="1:9" ht="21" customHeight="1" x14ac:dyDescent="0.25">
      <c r="D77" s="62" t="s">
        <v>105</v>
      </c>
      <c r="E77" s="44"/>
      <c r="F77" s="44"/>
      <c r="G77" s="44"/>
      <c r="H77" s="89"/>
      <c r="I77" s="87"/>
    </row>
    <row r="78" spans="1:9" ht="21" customHeight="1" x14ac:dyDescent="0.25">
      <c r="D78" s="62"/>
      <c r="E78" s="44"/>
      <c r="F78" s="44"/>
      <c r="G78" s="44"/>
      <c r="H78" s="83"/>
      <c r="I78" s="84"/>
    </row>
    <row r="79" spans="1:9" ht="21" customHeight="1" x14ac:dyDescent="0.25">
      <c r="D79" s="62"/>
      <c r="E79" s="44"/>
      <c r="F79" s="44"/>
      <c r="G79" s="44"/>
      <c r="H79" s="83"/>
      <c r="I79" s="84"/>
    </row>
    <row r="80" spans="1:9" ht="18" customHeight="1" x14ac:dyDescent="0.25"/>
    <row r="81" spans="1:9" s="7" customFormat="1" ht="18" customHeight="1" x14ac:dyDescent="0.4">
      <c r="B81" s="88"/>
      <c r="C81" s="73"/>
      <c r="D81" s="73"/>
      <c r="E81" s="73"/>
      <c r="F81" s="73"/>
      <c r="G81" s="73"/>
      <c r="H81" s="73"/>
      <c r="I81" s="73"/>
    </row>
    <row r="82" spans="1:9" s="7" customFormat="1" ht="18" customHeight="1" x14ac:dyDescent="0.25">
      <c r="A82" s="8"/>
      <c r="B82" s="8"/>
      <c r="C82" s="8"/>
      <c r="D82" s="8"/>
      <c r="E82" s="8"/>
    </row>
    <row r="83" spans="1:9" ht="21" customHeight="1" x14ac:dyDescent="0.25">
      <c r="A83" s="8"/>
      <c r="B83" s="10" t="s">
        <v>38</v>
      </c>
      <c r="D83" s="16" t="s">
        <v>39</v>
      </c>
      <c r="E83" s="10" t="s">
        <v>40</v>
      </c>
      <c r="F83" s="10" t="s">
        <v>41</v>
      </c>
      <c r="G83" s="10" t="s">
        <v>89</v>
      </c>
      <c r="H83" s="16" t="s">
        <v>42</v>
      </c>
      <c r="I83" s="16"/>
    </row>
    <row r="84" spans="1:9" ht="21" customHeight="1" x14ac:dyDescent="0.25">
      <c r="B84" s="44"/>
      <c r="D84" s="62"/>
      <c r="E84" s="44"/>
      <c r="F84" s="44"/>
      <c r="G84" s="44"/>
      <c r="H84" s="83"/>
      <c r="I84" s="84"/>
    </row>
    <row r="85" spans="1:9" ht="21" customHeight="1" x14ac:dyDescent="0.25">
      <c r="D85" s="62"/>
      <c r="E85" s="44"/>
      <c r="F85" s="44"/>
      <c r="G85" s="44"/>
      <c r="H85" s="83"/>
      <c r="I85" s="84"/>
    </row>
    <row r="86" spans="1:9" ht="21" customHeight="1" x14ac:dyDescent="0.25">
      <c r="D86" s="62"/>
      <c r="E86" s="44"/>
      <c r="F86" s="44"/>
      <c r="G86" s="44"/>
      <c r="H86" s="83"/>
      <c r="I86" s="84"/>
    </row>
    <row r="87" spans="1:9" ht="21" customHeight="1" x14ac:dyDescent="0.25">
      <c r="D87" s="62"/>
      <c r="E87" s="44"/>
      <c r="F87" s="44"/>
      <c r="G87" s="44"/>
      <c r="H87" s="83"/>
      <c r="I87" s="84"/>
    </row>
    <row r="88" spans="1:9" ht="21" customHeight="1" x14ac:dyDescent="0.25">
      <c r="D88" s="62"/>
      <c r="E88" s="44"/>
      <c r="F88" s="44"/>
      <c r="G88" s="44"/>
      <c r="H88" s="83"/>
      <c r="I88" s="84"/>
    </row>
    <row r="89" spans="1:9" ht="21" customHeight="1" x14ac:dyDescent="0.25">
      <c r="D89" s="62"/>
      <c r="E89" s="44"/>
      <c r="F89" s="44"/>
      <c r="G89" s="44"/>
      <c r="H89" s="83"/>
      <c r="I89" s="84"/>
    </row>
    <row r="90" spans="1:9" ht="21" customHeight="1" x14ac:dyDescent="0.25">
      <c r="D90" s="62"/>
      <c r="E90" s="44"/>
      <c r="F90" s="44"/>
      <c r="G90" s="44"/>
      <c r="H90" s="85"/>
      <c r="I90" s="86"/>
    </row>
    <row r="91" spans="1:9" ht="21" customHeight="1" x14ac:dyDescent="0.25">
      <c r="D91" s="62"/>
      <c r="E91" s="44"/>
      <c r="F91" s="44"/>
      <c r="G91" s="44"/>
      <c r="H91" s="83"/>
      <c r="I91" s="87"/>
    </row>
    <row r="92" spans="1:9" ht="21" customHeight="1" x14ac:dyDescent="0.25">
      <c r="D92" s="49"/>
      <c r="E92" s="46"/>
      <c r="F92" s="46"/>
      <c r="G92" s="17"/>
      <c r="H92" s="44"/>
      <c r="I92" s="50"/>
    </row>
    <row r="93" spans="1:9" ht="21" customHeight="1" x14ac:dyDescent="0.25">
      <c r="D93" s="49"/>
      <c r="E93" s="46"/>
      <c r="F93" s="46"/>
      <c r="G93" s="17"/>
      <c r="H93" s="44"/>
      <c r="I93" s="50"/>
    </row>
    <row r="94" spans="1:9" ht="18" customHeight="1" x14ac:dyDescent="0.25"/>
    <row r="95" spans="1:9" s="7" customFormat="1" ht="18" customHeight="1" x14ac:dyDescent="0.2">
      <c r="B95" s="73"/>
      <c r="C95" s="73"/>
      <c r="D95" s="73"/>
      <c r="E95" s="73"/>
      <c r="F95" s="73"/>
      <c r="G95" s="73"/>
      <c r="H95" s="73"/>
      <c r="I95" s="73"/>
    </row>
    <row r="96" spans="1:9" s="7" customFormat="1" ht="18" customHeight="1" x14ac:dyDescent="0.25">
      <c r="A96" s="8"/>
      <c r="B96" s="8"/>
      <c r="C96" s="8"/>
      <c r="D96" s="8"/>
      <c r="E96" s="8"/>
    </row>
    <row r="97" spans="1:9" ht="21" customHeight="1" x14ac:dyDescent="0.25">
      <c r="A97" s="8"/>
      <c r="B97" s="10"/>
      <c r="D97" s="16"/>
      <c r="E97" s="10"/>
      <c r="F97" s="10"/>
      <c r="G97" s="10"/>
      <c r="H97" s="19"/>
      <c r="I97" s="18"/>
    </row>
    <row r="98" spans="1:9" ht="21" customHeight="1" x14ac:dyDescent="0.25">
      <c r="B98" s="44"/>
      <c r="D98" s="49"/>
      <c r="E98" s="46"/>
      <c r="F98" s="46"/>
      <c r="G98" s="17"/>
      <c r="H98" s="44"/>
      <c r="I98" s="50"/>
    </row>
    <row r="99" spans="1:9" ht="21" customHeight="1" x14ac:dyDescent="0.25">
      <c r="D99" s="49"/>
      <c r="E99" s="46"/>
      <c r="F99" s="46"/>
      <c r="G99" s="17"/>
      <c r="H99" s="44"/>
      <c r="I99" s="50"/>
    </row>
    <row r="100" spans="1:9" ht="21" customHeight="1" x14ac:dyDescent="0.25">
      <c r="D100" s="49"/>
      <c r="E100" s="46"/>
      <c r="F100" s="46"/>
      <c r="G100" s="17"/>
      <c r="H100" s="44"/>
      <c r="I100" s="50"/>
    </row>
    <row r="101" spans="1:9" ht="21" customHeight="1" x14ac:dyDescent="0.25">
      <c r="D101" s="49"/>
      <c r="E101" s="46"/>
      <c r="F101" s="46"/>
      <c r="G101" s="17"/>
      <c r="H101" s="44"/>
      <c r="I101" s="50"/>
    </row>
    <row r="102" spans="1:9" ht="21" customHeight="1" x14ac:dyDescent="0.25">
      <c r="D102" s="49"/>
      <c r="E102" s="46"/>
      <c r="F102" s="46"/>
      <c r="G102" s="17"/>
      <c r="H102" s="44"/>
      <c r="I102" s="50"/>
    </row>
    <row r="103" spans="1:9" ht="21" customHeight="1" x14ac:dyDescent="0.25">
      <c r="D103" s="49"/>
      <c r="E103" s="46"/>
      <c r="F103" s="46"/>
      <c r="G103" s="17"/>
      <c r="H103" s="44"/>
      <c r="I103" s="50"/>
    </row>
    <row r="104" spans="1:9" ht="21" customHeight="1" x14ac:dyDescent="0.25">
      <c r="D104" s="49"/>
      <c r="E104" s="46"/>
      <c r="F104" s="46"/>
      <c r="G104" s="17"/>
      <c r="H104" s="44"/>
      <c r="I104" s="50"/>
    </row>
    <row r="105" spans="1:9" ht="21" customHeight="1" x14ac:dyDescent="0.25">
      <c r="D105" s="49"/>
      <c r="E105" s="46"/>
      <c r="F105" s="46"/>
      <c r="G105" s="17"/>
      <c r="H105" s="44"/>
      <c r="I105" s="50"/>
    </row>
    <row r="106" spans="1:9" ht="21" customHeight="1" x14ac:dyDescent="0.25">
      <c r="D106" s="49"/>
      <c r="E106" s="46"/>
      <c r="F106" s="46"/>
      <c r="G106" s="17"/>
      <c r="H106" s="44"/>
      <c r="I106" s="50"/>
    </row>
    <row r="107" spans="1:9" ht="21" customHeight="1" x14ac:dyDescent="0.25">
      <c r="D107" s="49"/>
      <c r="E107" s="46"/>
      <c r="F107" s="46"/>
      <c r="G107" s="17"/>
      <c r="H107" s="44"/>
      <c r="I107" s="50"/>
    </row>
    <row r="108" spans="1:9" ht="18" customHeight="1" x14ac:dyDescent="0.25"/>
    <row r="109" spans="1:9" s="7" customFormat="1" ht="18" customHeight="1" x14ac:dyDescent="0.2">
      <c r="B109" s="73"/>
      <c r="C109" s="73"/>
      <c r="D109" s="73"/>
      <c r="E109" s="73"/>
      <c r="F109" s="73"/>
      <c r="G109" s="73"/>
      <c r="H109" s="73"/>
      <c r="I109" s="73"/>
    </row>
    <row r="110" spans="1:9" s="7" customFormat="1" ht="18" customHeight="1" x14ac:dyDescent="0.25">
      <c r="A110" s="8"/>
      <c r="B110" s="8"/>
      <c r="C110" s="8"/>
      <c r="D110" s="8"/>
      <c r="E110" s="8"/>
    </row>
    <row r="111" spans="1:9" ht="21" customHeight="1" x14ac:dyDescent="0.25">
      <c r="A111" s="8"/>
      <c r="B111" s="10"/>
      <c r="D111" s="16"/>
      <c r="E111" s="10"/>
      <c r="F111" s="10"/>
      <c r="G111" s="10"/>
      <c r="H111" s="19"/>
      <c r="I111" s="18"/>
    </row>
    <row r="112" spans="1:9" ht="21" customHeight="1" x14ac:dyDescent="0.25">
      <c r="B112" s="44"/>
      <c r="D112" s="49"/>
      <c r="E112" s="46"/>
      <c r="F112" s="46"/>
      <c r="G112" s="17"/>
      <c r="H112" s="44"/>
      <c r="I112" s="50"/>
    </row>
    <row r="113" spans="1:10" ht="21" customHeight="1" x14ac:dyDescent="0.25">
      <c r="D113" s="49"/>
      <c r="E113" s="46"/>
      <c r="F113" s="46"/>
      <c r="G113" s="17"/>
      <c r="H113" s="44"/>
      <c r="I113" s="50"/>
    </row>
    <row r="114" spans="1:10" ht="21" customHeight="1" x14ac:dyDescent="0.25">
      <c r="D114" s="49"/>
      <c r="E114" s="46"/>
      <c r="F114" s="46"/>
      <c r="G114" s="17"/>
      <c r="H114" s="44"/>
      <c r="I114" s="50"/>
    </row>
    <row r="115" spans="1:10" ht="21" customHeight="1" x14ac:dyDescent="0.25">
      <c r="D115" s="49"/>
      <c r="E115" s="46"/>
      <c r="F115" s="46"/>
      <c r="G115" s="17"/>
      <c r="H115" s="44"/>
      <c r="I115" s="50"/>
    </row>
    <row r="116" spans="1:10" ht="21" customHeight="1" x14ac:dyDescent="0.25">
      <c r="D116" s="49"/>
      <c r="E116" s="46"/>
      <c r="F116" s="46"/>
      <c r="G116" s="17"/>
      <c r="H116" s="44"/>
      <c r="I116" s="50"/>
    </row>
    <row r="117" spans="1:10" ht="21" customHeight="1" x14ac:dyDescent="0.25">
      <c r="D117" s="49"/>
      <c r="E117" s="46"/>
      <c r="F117" s="46"/>
      <c r="G117" s="17"/>
      <c r="H117" s="44"/>
      <c r="I117" s="50"/>
    </row>
    <row r="118" spans="1:10" ht="21" customHeight="1" x14ac:dyDescent="0.25">
      <c r="D118" s="49"/>
      <c r="E118" s="46"/>
      <c r="F118" s="46"/>
      <c r="G118" s="17"/>
      <c r="H118" s="44"/>
      <c r="I118" s="50"/>
    </row>
    <row r="119" spans="1:10" ht="21" customHeight="1" x14ac:dyDescent="0.25">
      <c r="D119" s="49"/>
      <c r="E119" s="46"/>
      <c r="F119" s="46"/>
      <c r="G119" s="17"/>
      <c r="H119" s="44"/>
      <c r="I119" s="50"/>
    </row>
    <row r="120" spans="1:10" ht="21" customHeight="1" x14ac:dyDescent="0.25">
      <c r="D120" s="49"/>
      <c r="E120" s="46"/>
      <c r="F120" s="46"/>
      <c r="G120" s="17"/>
      <c r="H120" s="44"/>
      <c r="I120" s="50"/>
    </row>
    <row r="121" spans="1:10" ht="21" customHeight="1" x14ac:dyDescent="0.25">
      <c r="D121" s="49"/>
      <c r="E121" s="46"/>
      <c r="F121" s="46"/>
      <c r="G121" s="17"/>
      <c r="H121" s="44"/>
      <c r="I121" s="50"/>
    </row>
    <row r="122" spans="1:10" ht="20.45" customHeight="1" x14ac:dyDescent="0.25"/>
    <row r="123" spans="1:10" ht="8.1" customHeight="1" thickBot="1" x14ac:dyDescent="0.3">
      <c r="A123" s="1"/>
      <c r="B123" s="1"/>
      <c r="C123" s="1"/>
      <c r="D123" s="1"/>
      <c r="E123" s="1"/>
      <c r="F123" s="1"/>
      <c r="G123" s="1"/>
      <c r="H123" s="1"/>
      <c r="I123" s="1"/>
      <c r="J123" s="1"/>
    </row>
    <row r="124" spans="1:10" ht="54" customHeight="1" thickTop="1" thickBot="1" x14ac:dyDescent="0.55000000000000004">
      <c r="A124" s="2"/>
      <c r="B124" s="6"/>
      <c r="C124" s="3"/>
      <c r="D124" s="3"/>
      <c r="E124" s="3"/>
      <c r="F124" s="3"/>
      <c r="G124" s="3"/>
      <c r="H124" s="3"/>
      <c r="I124" s="3"/>
      <c r="J124" s="4"/>
    </row>
    <row r="125" spans="1:10" ht="18" customHeight="1" thickTop="1" x14ac:dyDescent="0.25"/>
    <row r="126" spans="1:10" s="7" customFormat="1" ht="18" customHeight="1" x14ac:dyDescent="0.25">
      <c r="B126" s="20"/>
      <c r="E126" s="21"/>
      <c r="F126" s="21"/>
      <c r="G126" s="21"/>
      <c r="H126" s="21"/>
    </row>
    <row r="127" spans="1:10" ht="18" customHeight="1" x14ac:dyDescent="0.3">
      <c r="B127" s="5"/>
    </row>
    <row r="128" spans="1:10" s="7" customFormat="1" ht="18" customHeight="1" x14ac:dyDescent="0.2">
      <c r="B128" s="79"/>
      <c r="C128" s="79"/>
      <c r="D128" s="79"/>
      <c r="E128" s="79"/>
      <c r="F128" s="79"/>
      <c r="G128" s="79"/>
      <c r="H128" s="79"/>
      <c r="I128" s="79"/>
    </row>
    <row r="129" spans="1:9" s="7" customFormat="1" ht="18" customHeight="1" x14ac:dyDescent="0.25">
      <c r="A129" s="8"/>
      <c r="B129" s="8"/>
      <c r="C129" s="8"/>
      <c r="D129" s="8"/>
      <c r="E129" s="8"/>
    </row>
    <row r="130" spans="1:9" ht="21" customHeight="1" x14ac:dyDescent="0.25">
      <c r="A130" s="8"/>
      <c r="B130" s="10"/>
      <c r="D130" s="16"/>
      <c r="E130" s="10"/>
      <c r="F130" s="10"/>
      <c r="G130" s="10"/>
      <c r="H130" s="19"/>
      <c r="I130" s="18"/>
    </row>
    <row r="131" spans="1:9" ht="21" customHeight="1" x14ac:dyDescent="0.25">
      <c r="B131" s="44"/>
      <c r="D131" s="49"/>
      <c r="E131" s="46"/>
      <c r="F131" s="46"/>
      <c r="G131" s="17"/>
      <c r="H131" s="44"/>
      <c r="I131" s="50"/>
    </row>
    <row r="132" spans="1:9" ht="21" customHeight="1" x14ac:dyDescent="0.25">
      <c r="D132" s="49"/>
      <c r="E132" s="46"/>
      <c r="F132" s="46"/>
      <c r="G132" s="17"/>
      <c r="H132" s="44"/>
      <c r="I132" s="50"/>
    </row>
    <row r="133" spans="1:9" ht="21" customHeight="1" x14ac:dyDescent="0.25">
      <c r="D133" s="49"/>
      <c r="E133" s="46"/>
      <c r="F133" s="46"/>
      <c r="G133" s="17"/>
      <c r="H133" s="44"/>
      <c r="I133" s="50"/>
    </row>
    <row r="134" spans="1:9" ht="21" customHeight="1" x14ac:dyDescent="0.25">
      <c r="D134" s="49"/>
      <c r="E134" s="46"/>
      <c r="F134" s="46"/>
      <c r="G134" s="17"/>
      <c r="H134" s="44"/>
      <c r="I134" s="50"/>
    </row>
    <row r="135" spans="1:9" ht="21" customHeight="1" x14ac:dyDescent="0.25">
      <c r="D135" s="49"/>
      <c r="E135" s="46"/>
      <c r="F135" s="46"/>
      <c r="G135" s="17"/>
      <c r="H135" s="44"/>
      <c r="I135" s="50"/>
    </row>
    <row r="136" spans="1:9" ht="21" customHeight="1" x14ac:dyDescent="0.25">
      <c r="D136" s="49"/>
      <c r="E136" s="46"/>
      <c r="F136" s="46"/>
      <c r="G136" s="17"/>
      <c r="H136" s="44"/>
      <c r="I136" s="50"/>
    </row>
    <row r="137" spans="1:9" ht="21" customHeight="1" x14ac:dyDescent="0.25">
      <c r="D137" s="49"/>
      <c r="E137" s="46"/>
      <c r="F137" s="46"/>
      <c r="G137" s="17"/>
      <c r="H137" s="44"/>
      <c r="I137" s="50"/>
    </row>
    <row r="138" spans="1:9" ht="21" customHeight="1" x14ac:dyDescent="0.25">
      <c r="D138" s="49"/>
      <c r="E138" s="46"/>
      <c r="F138" s="46"/>
      <c r="G138" s="17"/>
      <c r="H138" s="44"/>
      <c r="I138" s="50"/>
    </row>
    <row r="139" spans="1:9" ht="21" customHeight="1" x14ac:dyDescent="0.25">
      <c r="D139" s="49"/>
      <c r="E139" s="46"/>
      <c r="F139" s="46"/>
      <c r="G139" s="17"/>
      <c r="H139" s="44"/>
      <c r="I139" s="50"/>
    </row>
    <row r="140" spans="1:9" ht="21" customHeight="1" x14ac:dyDescent="0.25">
      <c r="D140" s="49"/>
      <c r="E140" s="46"/>
      <c r="F140" s="46"/>
      <c r="G140" s="17"/>
      <c r="H140" s="44"/>
      <c r="I140" s="50"/>
    </row>
    <row r="141" spans="1:9" ht="18" customHeight="1" x14ac:dyDescent="0.25"/>
    <row r="142" spans="1:9" s="7" customFormat="1" ht="18" customHeight="1" x14ac:dyDescent="0.2">
      <c r="B142" s="73"/>
      <c r="C142" s="73"/>
      <c r="D142" s="73"/>
      <c r="E142" s="73"/>
      <c r="F142" s="73"/>
      <c r="G142" s="73"/>
      <c r="H142" s="73"/>
      <c r="I142" s="73"/>
    </row>
    <row r="143" spans="1:9" s="7" customFormat="1" ht="18" customHeight="1" x14ac:dyDescent="0.25">
      <c r="A143" s="8"/>
      <c r="B143" s="8"/>
      <c r="C143" s="8"/>
      <c r="D143" s="8"/>
      <c r="E143" s="8"/>
    </row>
    <row r="144" spans="1:9" ht="21" customHeight="1" x14ac:dyDescent="0.25">
      <c r="A144" s="8"/>
      <c r="B144" s="10"/>
      <c r="D144" s="16"/>
      <c r="E144" s="10"/>
      <c r="F144" s="10"/>
      <c r="G144" s="10"/>
      <c r="H144" s="19"/>
      <c r="I144" s="18"/>
    </row>
    <row r="145" spans="1:9" ht="21" customHeight="1" x14ac:dyDescent="0.25">
      <c r="B145" s="44"/>
      <c r="D145" s="49"/>
      <c r="E145" s="46"/>
      <c r="F145" s="46"/>
      <c r="G145" s="17"/>
      <c r="H145" s="44"/>
      <c r="I145" s="50"/>
    </row>
    <row r="146" spans="1:9" ht="21" customHeight="1" x14ac:dyDescent="0.25">
      <c r="D146" s="49"/>
      <c r="E146" s="46"/>
      <c r="F146" s="46"/>
      <c r="G146" s="17"/>
      <c r="H146" s="44"/>
      <c r="I146" s="50"/>
    </row>
    <row r="147" spans="1:9" ht="21" customHeight="1" x14ac:dyDescent="0.25">
      <c r="D147" s="49"/>
      <c r="E147" s="46"/>
      <c r="F147" s="46"/>
      <c r="G147" s="17"/>
      <c r="H147" s="44"/>
      <c r="I147" s="50"/>
    </row>
    <row r="148" spans="1:9" ht="21" customHeight="1" x14ac:dyDescent="0.25">
      <c r="D148" s="49"/>
      <c r="E148" s="46"/>
      <c r="F148" s="46"/>
      <c r="G148" s="17"/>
      <c r="H148" s="44"/>
      <c r="I148" s="50"/>
    </row>
    <row r="149" spans="1:9" ht="21" customHeight="1" x14ac:dyDescent="0.25">
      <c r="D149" s="49"/>
      <c r="E149" s="46"/>
      <c r="F149" s="46"/>
      <c r="G149" s="17"/>
      <c r="H149" s="44"/>
      <c r="I149" s="50"/>
    </row>
    <row r="150" spans="1:9" ht="21" customHeight="1" x14ac:dyDescent="0.25">
      <c r="D150" s="49"/>
      <c r="E150" s="46"/>
      <c r="F150" s="46"/>
      <c r="G150" s="17"/>
      <c r="H150" s="44"/>
      <c r="I150" s="50"/>
    </row>
    <row r="151" spans="1:9" ht="21" customHeight="1" x14ac:dyDescent="0.25">
      <c r="D151" s="49"/>
      <c r="E151" s="46"/>
      <c r="F151" s="46"/>
      <c r="G151" s="17"/>
      <c r="H151" s="44"/>
      <c r="I151" s="50"/>
    </row>
    <row r="152" spans="1:9" ht="21" customHeight="1" x14ac:dyDescent="0.25">
      <c r="D152" s="49"/>
      <c r="E152" s="46"/>
      <c r="F152" s="46"/>
      <c r="G152" s="17"/>
      <c r="H152" s="44"/>
      <c r="I152" s="50"/>
    </row>
    <row r="153" spans="1:9" ht="21" customHeight="1" x14ac:dyDescent="0.25">
      <c r="D153" s="49"/>
      <c r="E153" s="46"/>
      <c r="F153" s="46"/>
      <c r="G153" s="17"/>
      <c r="H153" s="44"/>
      <c r="I153" s="50"/>
    </row>
    <row r="154" spans="1:9" ht="21" customHeight="1" x14ac:dyDescent="0.25">
      <c r="D154" s="49"/>
      <c r="E154" s="46"/>
      <c r="F154" s="46"/>
      <c r="G154" s="17"/>
      <c r="H154" s="44"/>
      <c r="I154" s="50"/>
    </row>
    <row r="155" spans="1:9" ht="18" customHeight="1" x14ac:dyDescent="0.25"/>
    <row r="156" spans="1:9" s="7" customFormat="1" ht="18" customHeight="1" x14ac:dyDescent="0.2">
      <c r="B156" s="73"/>
      <c r="C156" s="73"/>
      <c r="D156" s="73"/>
      <c r="E156" s="73"/>
      <c r="F156" s="73"/>
      <c r="G156" s="73"/>
      <c r="H156" s="73"/>
      <c r="I156" s="73"/>
    </row>
    <row r="157" spans="1:9" s="7" customFormat="1" ht="18" customHeight="1" x14ac:dyDescent="0.25">
      <c r="A157" s="8"/>
      <c r="B157" s="8"/>
      <c r="C157" s="8"/>
      <c r="D157" s="8"/>
      <c r="E157" s="8"/>
    </row>
    <row r="158" spans="1:9" ht="21" customHeight="1" x14ac:dyDescent="0.25">
      <c r="A158" s="8"/>
      <c r="B158" s="10"/>
      <c r="D158" s="16"/>
      <c r="E158" s="10"/>
      <c r="F158" s="10"/>
      <c r="G158" s="10"/>
      <c r="H158" s="19"/>
      <c r="I158" s="18"/>
    </row>
    <row r="159" spans="1:9" ht="21" customHeight="1" x14ac:dyDescent="0.25">
      <c r="B159" s="44"/>
      <c r="D159" s="49"/>
      <c r="E159" s="46"/>
      <c r="F159" s="46"/>
      <c r="G159" s="17"/>
      <c r="H159" s="44"/>
      <c r="I159" s="50"/>
    </row>
    <row r="160" spans="1:9" ht="21" customHeight="1" x14ac:dyDescent="0.25">
      <c r="D160" s="49"/>
      <c r="E160" s="46"/>
      <c r="F160" s="46"/>
      <c r="G160" s="17"/>
      <c r="H160" s="44"/>
      <c r="I160" s="50"/>
    </row>
    <row r="161" spans="1:9" ht="21" customHeight="1" x14ac:dyDescent="0.25">
      <c r="D161" s="49"/>
      <c r="E161" s="46"/>
      <c r="F161" s="46"/>
      <c r="G161" s="17"/>
      <c r="H161" s="44"/>
      <c r="I161" s="50"/>
    </row>
    <row r="162" spans="1:9" ht="21" customHeight="1" x14ac:dyDescent="0.25">
      <c r="D162" s="49"/>
      <c r="E162" s="46"/>
      <c r="F162" s="46"/>
      <c r="G162" s="17"/>
      <c r="H162" s="44"/>
      <c r="I162" s="50"/>
    </row>
    <row r="163" spans="1:9" ht="21" customHeight="1" x14ac:dyDescent="0.25">
      <c r="D163" s="49"/>
      <c r="E163" s="46"/>
      <c r="F163" s="46"/>
      <c r="G163" s="17"/>
      <c r="H163" s="44"/>
      <c r="I163" s="50"/>
    </row>
    <row r="164" spans="1:9" ht="21" customHeight="1" x14ac:dyDescent="0.25">
      <c r="D164" s="49"/>
      <c r="E164" s="46"/>
      <c r="F164" s="46"/>
      <c r="G164" s="17"/>
      <c r="H164" s="44"/>
      <c r="I164" s="50"/>
    </row>
    <row r="165" spans="1:9" ht="21" customHeight="1" x14ac:dyDescent="0.25">
      <c r="D165" s="49"/>
      <c r="E165" s="46"/>
      <c r="F165" s="46"/>
      <c r="G165" s="17"/>
      <c r="H165" s="44"/>
      <c r="I165" s="50"/>
    </row>
    <row r="166" spans="1:9" ht="21" customHeight="1" x14ac:dyDescent="0.25">
      <c r="D166" s="49"/>
      <c r="E166" s="46"/>
      <c r="F166" s="46"/>
      <c r="G166" s="17"/>
      <c r="H166" s="44"/>
      <c r="I166" s="50"/>
    </row>
    <row r="167" spans="1:9" ht="21" customHeight="1" x14ac:dyDescent="0.25">
      <c r="D167" s="49"/>
      <c r="E167" s="46"/>
      <c r="F167" s="46"/>
      <c r="G167" s="17"/>
      <c r="H167" s="44"/>
      <c r="I167" s="50"/>
    </row>
    <row r="168" spans="1:9" ht="21" customHeight="1" x14ac:dyDescent="0.25">
      <c r="D168" s="49"/>
      <c r="E168" s="46"/>
      <c r="F168" s="46"/>
      <c r="G168" s="17" t="str">
        <f t="shared" ref="G168" si="0">IFERROR((E168*1000)/(F168*60)*3.6,"")</f>
        <v/>
      </c>
      <c r="H168" s="44"/>
      <c r="I168" s="50"/>
    </row>
    <row r="169" spans="1:9" ht="18" customHeight="1" x14ac:dyDescent="0.25"/>
    <row r="170" spans="1:9" s="7" customFormat="1" ht="18" customHeight="1" x14ac:dyDescent="0.2">
      <c r="B170" s="73" t="s">
        <v>45</v>
      </c>
      <c r="C170" s="73"/>
      <c r="D170" s="73"/>
      <c r="E170" s="73"/>
      <c r="F170" s="73"/>
      <c r="G170" s="73"/>
      <c r="H170" s="73"/>
      <c r="I170" s="73"/>
    </row>
    <row r="171" spans="1:9" s="7" customFormat="1" ht="18" customHeight="1" x14ac:dyDescent="0.25">
      <c r="A171" s="8"/>
      <c r="B171" s="8"/>
      <c r="C171" s="8"/>
      <c r="D171" s="8"/>
      <c r="E171" s="8"/>
    </row>
    <row r="172" spans="1:9" ht="21" customHeight="1" x14ac:dyDescent="0.25">
      <c r="A172" s="8"/>
      <c r="B172" s="10" t="s">
        <v>38</v>
      </c>
      <c r="D172" s="16" t="s">
        <v>46</v>
      </c>
      <c r="E172" s="10" t="s">
        <v>47</v>
      </c>
      <c r="F172" s="10" t="s">
        <v>48</v>
      </c>
      <c r="G172" s="10" t="s">
        <v>49</v>
      </c>
      <c r="H172" s="19" t="s">
        <v>50</v>
      </c>
      <c r="I172" s="18" t="s">
        <v>42</v>
      </c>
    </row>
    <row r="173" spans="1:9" ht="21" customHeight="1" x14ac:dyDescent="0.25">
      <c r="B173" s="44" t="s">
        <v>43</v>
      </c>
      <c r="D173" s="49"/>
      <c r="E173" s="46"/>
      <c r="F173" s="46"/>
      <c r="G173" s="17" t="str">
        <f t="shared" ref="G173:G182" si="1">IFERROR((E173*1000)/(F173*60)*3.6,"")</f>
        <v/>
      </c>
      <c r="H173" s="44"/>
      <c r="I173" s="50"/>
    </row>
    <row r="174" spans="1:9" ht="21" customHeight="1" x14ac:dyDescent="0.25">
      <c r="D174" s="49"/>
      <c r="E174" s="46"/>
      <c r="F174" s="46"/>
      <c r="G174" s="17" t="str">
        <f t="shared" si="1"/>
        <v/>
      </c>
      <c r="H174" s="44"/>
      <c r="I174" s="50"/>
    </row>
    <row r="175" spans="1:9" ht="21" customHeight="1" x14ac:dyDescent="0.25">
      <c r="D175" s="49"/>
      <c r="E175" s="46"/>
      <c r="F175" s="46"/>
      <c r="G175" s="17" t="str">
        <f t="shared" si="1"/>
        <v/>
      </c>
      <c r="H175" s="44"/>
      <c r="I175" s="50"/>
    </row>
    <row r="176" spans="1:9" ht="21" customHeight="1" x14ac:dyDescent="0.25">
      <c r="D176" s="49"/>
      <c r="E176" s="46"/>
      <c r="F176" s="46"/>
      <c r="G176" s="17" t="str">
        <f t="shared" si="1"/>
        <v/>
      </c>
      <c r="H176" s="44"/>
      <c r="I176" s="50"/>
    </row>
    <row r="177" spans="1:10" ht="21" customHeight="1" x14ac:dyDescent="0.25">
      <c r="D177" s="49"/>
      <c r="E177" s="46"/>
      <c r="F177" s="46"/>
      <c r="G177" s="17" t="str">
        <f t="shared" si="1"/>
        <v/>
      </c>
      <c r="H177" s="44"/>
      <c r="I177" s="50"/>
    </row>
    <row r="178" spans="1:10" ht="21" customHeight="1" x14ac:dyDescent="0.25">
      <c r="D178" s="49"/>
      <c r="E178" s="46"/>
      <c r="F178" s="46"/>
      <c r="G178" s="17" t="str">
        <f t="shared" si="1"/>
        <v/>
      </c>
      <c r="H178" s="44"/>
      <c r="I178" s="50"/>
    </row>
    <row r="179" spans="1:10" ht="21" customHeight="1" x14ac:dyDescent="0.25">
      <c r="D179" s="49"/>
      <c r="E179" s="46"/>
      <c r="F179" s="46"/>
      <c r="G179" s="17" t="str">
        <f t="shared" si="1"/>
        <v/>
      </c>
      <c r="H179" s="44"/>
      <c r="I179" s="50"/>
    </row>
    <row r="180" spans="1:10" ht="21" customHeight="1" x14ac:dyDescent="0.25">
      <c r="D180" s="49"/>
      <c r="E180" s="46"/>
      <c r="F180" s="46"/>
      <c r="G180" s="17" t="str">
        <f t="shared" si="1"/>
        <v/>
      </c>
      <c r="H180" s="44"/>
      <c r="I180" s="50"/>
    </row>
    <row r="181" spans="1:10" ht="21" customHeight="1" x14ac:dyDescent="0.25">
      <c r="D181" s="49"/>
      <c r="E181" s="46"/>
      <c r="F181" s="46"/>
      <c r="G181" s="17" t="str">
        <f t="shared" si="1"/>
        <v/>
      </c>
      <c r="H181" s="44"/>
      <c r="I181" s="50"/>
    </row>
    <row r="182" spans="1:10" ht="21" customHeight="1" x14ac:dyDescent="0.25">
      <c r="D182" s="49"/>
      <c r="E182" s="46"/>
      <c r="F182" s="46"/>
      <c r="G182" s="17" t="str">
        <f t="shared" si="1"/>
        <v/>
      </c>
      <c r="H182" s="44"/>
      <c r="I182" s="50"/>
    </row>
    <row r="183" spans="1:10" ht="20.45" customHeight="1" x14ac:dyDescent="0.25"/>
    <row r="184" spans="1:10" ht="8.1" customHeight="1" thickBot="1" x14ac:dyDescent="0.3">
      <c r="A184" s="1"/>
      <c r="B184" s="1"/>
      <c r="C184" s="1"/>
      <c r="D184" s="1"/>
      <c r="E184" s="1"/>
      <c r="F184" s="1"/>
      <c r="G184" s="1"/>
      <c r="H184" s="1"/>
      <c r="I184" s="1"/>
      <c r="J184" s="1"/>
    </row>
    <row r="185" spans="1:10" ht="54" customHeight="1" thickTop="1" thickBot="1" x14ac:dyDescent="0.55000000000000004">
      <c r="A185" s="2"/>
      <c r="B185" s="6"/>
      <c r="C185" s="3"/>
      <c r="D185" s="3"/>
      <c r="E185" s="3"/>
      <c r="F185" s="3"/>
      <c r="G185" s="3"/>
      <c r="H185" s="3"/>
      <c r="I185" s="3"/>
      <c r="J185" s="4"/>
    </row>
    <row r="186" spans="1:10" ht="15.75" hidden="1" thickTop="1" x14ac:dyDescent="0.25"/>
  </sheetData>
  <mergeCells count="61">
    <mergeCell ref="B170:I170"/>
    <mergeCell ref="B156:I156"/>
    <mergeCell ref="B142:I142"/>
    <mergeCell ref="B128:I128"/>
    <mergeCell ref="B109:I109"/>
    <mergeCell ref="B95:I95"/>
    <mergeCell ref="B81:I81"/>
    <mergeCell ref="B67:I67"/>
    <mergeCell ref="H58:I58"/>
    <mergeCell ref="H59:I59"/>
    <mergeCell ref="H60:I60"/>
    <mergeCell ref="H70:I70"/>
    <mergeCell ref="H71:I71"/>
    <mergeCell ref="H72:I72"/>
    <mergeCell ref="H73:I73"/>
    <mergeCell ref="H74:I74"/>
    <mergeCell ref="H75:I75"/>
    <mergeCell ref="H76:I76"/>
    <mergeCell ref="H77:I77"/>
    <mergeCell ref="H91:I91"/>
    <mergeCell ref="H84:I84"/>
    <mergeCell ref="H28:I28"/>
    <mergeCell ref="H32:I32"/>
    <mergeCell ref="B34:I34"/>
    <mergeCell ref="H45:I45"/>
    <mergeCell ref="H43:I43"/>
    <mergeCell ref="H44:I44"/>
    <mergeCell ref="H41:I41"/>
    <mergeCell ref="H37:I37"/>
    <mergeCell ref="H39:I39"/>
    <mergeCell ref="H30:I30"/>
    <mergeCell ref="H31:I31"/>
    <mergeCell ref="H38:I38"/>
    <mergeCell ref="H26:I26"/>
    <mergeCell ref="H24:I24"/>
    <mergeCell ref="H15:I15"/>
    <mergeCell ref="H16:I16"/>
    <mergeCell ref="H17:I17"/>
    <mergeCell ref="H18:I18"/>
    <mergeCell ref="B20:I20"/>
    <mergeCell ref="B6:I6"/>
    <mergeCell ref="H9:I9"/>
    <mergeCell ref="H10:I10"/>
    <mergeCell ref="H11:I11"/>
    <mergeCell ref="H23:I23"/>
    <mergeCell ref="H13:I13"/>
    <mergeCell ref="H54:I54"/>
    <mergeCell ref="H52:I52"/>
    <mergeCell ref="H53:I53"/>
    <mergeCell ref="H51:I51"/>
    <mergeCell ref="H46:I46"/>
    <mergeCell ref="B48:I48"/>
    <mergeCell ref="H89:I89"/>
    <mergeCell ref="H90:I90"/>
    <mergeCell ref="H57:I57"/>
    <mergeCell ref="H78:I78"/>
    <mergeCell ref="H79:I79"/>
    <mergeCell ref="H85:I85"/>
    <mergeCell ref="H86:I86"/>
    <mergeCell ref="H87:I87"/>
    <mergeCell ref="H88:I88"/>
  </mergeCells>
  <hyperlinks>
    <hyperlink ref="H4" location="TREINOS!A51" display="TREINOS!A51" xr:uid="{00000000-0004-0000-0100-000000000000}"/>
    <hyperlink ref="G4" location="TREINOS!A37" display="TREINOS!A37" xr:uid="{00000000-0004-0000-0100-000001000000}"/>
    <hyperlink ref="F4" location="TREINOS!A23" display="TREINOS!A23" xr:uid="{00000000-0004-0000-0100-000002000000}"/>
    <hyperlink ref="E4" location="TREINOS!A9" display="TREINOS!A9" xr:uid="{00000000-0004-0000-0100-000003000000}"/>
  </hyperlinks>
  <printOptions horizontalCentered="1"/>
  <pageMargins left="0.31496062992125984" right="0.31496062992125984" top="0.31496062992125984" bottom="0.31496062992125984" header="0.31496062992125984" footer="0.31496062992125984"/>
  <pageSetup paperSize="9" scale="61" fitToHeight="0" orientation="portrait" r:id="rId1"/>
  <rowBreaks count="2" manualBreakCount="2">
    <brk id="63" max="14" man="1"/>
    <brk id="124"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1"/>
  <sheetViews>
    <sheetView showGridLines="0" zoomScaleNormal="100" zoomScaleSheetLayoutView="100" workbookViewId="0">
      <selection sqref="A1:XFD1"/>
    </sheetView>
  </sheetViews>
  <sheetFormatPr defaultColWidth="0" defaultRowHeight="15" zeroHeight="1" x14ac:dyDescent="0.25"/>
  <cols>
    <col min="1" max="1" width="2.7109375" customWidth="1"/>
    <col min="2" max="2" width="14.7109375" customWidth="1"/>
    <col min="3" max="3" width="2.7109375" customWidth="1"/>
    <col min="4" max="4" width="32.7109375" customWidth="1"/>
    <col min="5" max="8" width="16.7109375" customWidth="1"/>
    <col min="9" max="9" width="36.7109375" customWidth="1"/>
    <col min="10" max="10" width="2.7109375" hidden="1"/>
    <col min="11" max="16384" width="9.140625" hidden="1"/>
  </cols>
  <sheetData>
    <row r="1" spans="1:10" ht="90" customHeight="1" thickTop="1" thickBot="1" x14ac:dyDescent="0.55000000000000004">
      <c r="A1" s="2"/>
      <c r="B1" s="6" t="s">
        <v>82</v>
      </c>
      <c r="C1" s="3"/>
      <c r="D1" s="3"/>
      <c r="E1" s="3"/>
      <c r="F1" s="3"/>
      <c r="G1" s="3"/>
      <c r="H1" s="3"/>
      <c r="I1" s="3"/>
      <c r="J1" s="4"/>
    </row>
    <row r="2" spans="1:10" ht="8.1" customHeight="1" thickTop="1" x14ac:dyDescent="0.25">
      <c r="A2" s="1"/>
      <c r="B2" s="1"/>
      <c r="C2" s="1"/>
      <c r="D2" s="1"/>
      <c r="E2" s="1"/>
      <c r="F2" s="1"/>
      <c r="G2" s="1"/>
      <c r="H2" s="1"/>
      <c r="I2" s="1"/>
      <c r="J2" s="1"/>
    </row>
    <row r="3" spans="1:10" ht="18" customHeight="1" x14ac:dyDescent="0.25"/>
    <row r="4" spans="1:10" s="7" customFormat="1" ht="18" customHeight="1" x14ac:dyDescent="0.25">
      <c r="B4" s="90" t="str">
        <f>IF(ISNUMBER(ENT_CicloInício),UPPER("EVOLUÇÃO DO IMC AO LONGO DO TREINAMENTO ("&amp;TEXT(ENT_CicloInício,"mmmm/aaaa")&amp;" - "&amp;TEXT(CALC_CicloTérmino,"mmmm/aaaa")&amp;")"),"(defina uma data de início do treinamento para acompanhar sua evolução corretamente)")</f>
        <v>EVOLUÇÃO DO IMC AO LONGO DO TREINAMENTO (ABRIL/2022 - JULHO/2022)</v>
      </c>
      <c r="C4" s="90"/>
      <c r="D4" s="90"/>
      <c r="E4" s="90"/>
      <c r="F4" s="90"/>
      <c r="G4" s="90"/>
      <c r="H4" s="90"/>
      <c r="I4" s="90"/>
    </row>
    <row r="5" spans="1:10" x14ac:dyDescent="0.25">
      <c r="B5" s="8"/>
      <c r="C5" s="8"/>
      <c r="D5" s="8"/>
      <c r="E5" s="8"/>
      <c r="F5" s="7"/>
      <c r="G5" s="7"/>
      <c r="H5" s="7"/>
      <c r="I5" s="7"/>
    </row>
    <row r="6" spans="1:10" s="7" customFormat="1" ht="20.25" customHeight="1" x14ac:dyDescent="0.25">
      <c r="B6" s="8"/>
      <c r="C6" s="8"/>
      <c r="D6" s="8"/>
      <c r="E6" s="8"/>
    </row>
    <row r="7" spans="1:10" s="7" customFormat="1" ht="20.25" customHeight="1" x14ac:dyDescent="0.25">
      <c r="A7" s="8"/>
      <c r="B7" s="8"/>
      <c r="C7" s="8"/>
      <c r="D7" s="8"/>
      <c r="E7" s="8"/>
    </row>
    <row r="8" spans="1:10" s="7" customFormat="1" ht="20.25" customHeight="1" x14ac:dyDescent="0.25">
      <c r="A8" s="8"/>
      <c r="B8" s="8"/>
      <c r="C8" s="8"/>
      <c r="D8" s="8"/>
      <c r="E8" s="8"/>
    </row>
    <row r="9" spans="1:10" s="7" customFormat="1" ht="20.25" customHeight="1" x14ac:dyDescent="0.25">
      <c r="A9" s="8"/>
      <c r="B9" s="8"/>
      <c r="C9" s="8"/>
      <c r="D9" s="8"/>
      <c r="E9" s="8"/>
    </row>
    <row r="10" spans="1:10" s="7" customFormat="1" ht="20.25" customHeight="1" x14ac:dyDescent="0.25">
      <c r="A10" s="8"/>
      <c r="B10" s="8"/>
      <c r="C10" s="8"/>
      <c r="D10" s="8"/>
      <c r="E10" s="8"/>
    </row>
    <row r="11" spans="1:10" s="7" customFormat="1" ht="20.25" customHeight="1" x14ac:dyDescent="0.25">
      <c r="A11" s="8"/>
      <c r="B11" s="8"/>
      <c r="C11" s="8"/>
      <c r="D11" s="8"/>
      <c r="E11" s="8"/>
    </row>
    <row r="12" spans="1:10" s="7" customFormat="1" ht="20.25" customHeight="1" x14ac:dyDescent="0.25">
      <c r="A12" s="8"/>
      <c r="B12" s="8"/>
      <c r="C12" s="8"/>
      <c r="D12" s="8"/>
      <c r="E12" s="8"/>
    </row>
    <row r="13" spans="1:10" s="7" customFormat="1" ht="20.25" customHeight="1" x14ac:dyDescent="0.25">
      <c r="A13" s="8"/>
      <c r="B13" s="8"/>
      <c r="C13" s="8"/>
      <c r="D13" s="8"/>
      <c r="E13" s="8"/>
    </row>
    <row r="14" spans="1:10" s="7" customFormat="1" ht="20.25" customHeight="1" x14ac:dyDescent="0.25">
      <c r="A14" s="8"/>
      <c r="B14" s="8"/>
      <c r="C14" s="8"/>
      <c r="D14" s="8"/>
      <c r="E14" s="8"/>
    </row>
    <row r="15" spans="1:10" s="7" customFormat="1" ht="20.25" customHeight="1" x14ac:dyDescent="0.25">
      <c r="A15" s="8"/>
      <c r="B15" s="8"/>
      <c r="C15" s="8"/>
      <c r="D15" s="8"/>
      <c r="E15" s="8"/>
    </row>
    <row r="16" spans="1:10" s="7" customFormat="1" ht="20.25" customHeight="1" x14ac:dyDescent="0.25">
      <c r="A16" s="8"/>
      <c r="B16" s="8"/>
      <c r="C16" s="8"/>
      <c r="D16" s="8"/>
      <c r="E16" s="8"/>
    </row>
    <row r="17" spans="1:10" s="7" customFormat="1" ht="20.25" customHeight="1" x14ac:dyDescent="0.25">
      <c r="A17" s="8"/>
      <c r="B17" s="8"/>
      <c r="C17" s="8"/>
      <c r="D17" s="8"/>
      <c r="E17" s="8"/>
    </row>
    <row r="18" spans="1:10" s="7" customFormat="1" ht="20.25" customHeight="1" x14ac:dyDescent="0.25">
      <c r="A18" s="8"/>
      <c r="B18" s="8"/>
      <c r="C18" s="8"/>
      <c r="D18" s="8"/>
      <c r="E18" s="8"/>
    </row>
    <row r="19" spans="1:10" s="7" customFormat="1" ht="20.25" customHeight="1" x14ac:dyDescent="0.25">
      <c r="A19" s="8"/>
      <c r="B19" s="8"/>
      <c r="C19" s="8"/>
      <c r="D19" s="8"/>
      <c r="E19" s="8"/>
    </row>
    <row r="20" spans="1:10" s="7" customFormat="1" ht="20.25" customHeight="1" x14ac:dyDescent="0.25">
      <c r="A20" s="8"/>
      <c r="B20" s="8"/>
      <c r="C20" s="8"/>
      <c r="D20" s="8"/>
      <c r="E20" s="8"/>
    </row>
    <row r="21" spans="1:10" s="7" customFormat="1" ht="20.25" customHeight="1" x14ac:dyDescent="0.25">
      <c r="A21" s="8"/>
      <c r="B21" s="8"/>
      <c r="C21" s="8"/>
      <c r="D21" s="8"/>
      <c r="E21" s="8"/>
    </row>
    <row r="22" spans="1:10" s="7" customFormat="1" ht="20.25" customHeight="1" x14ac:dyDescent="0.25">
      <c r="A22" s="8"/>
      <c r="B22" s="8"/>
      <c r="C22" s="8"/>
      <c r="D22" s="8"/>
      <c r="E22" s="8"/>
    </row>
    <row r="23" spans="1:10" s="7" customFormat="1" ht="20.25" customHeight="1" x14ac:dyDescent="0.25">
      <c r="A23" s="8"/>
      <c r="B23" s="8"/>
      <c r="C23" s="8"/>
      <c r="D23" s="8"/>
      <c r="E23" s="8"/>
    </row>
    <row r="24" spans="1:10" s="7" customFormat="1" ht="20.25" customHeight="1" x14ac:dyDescent="0.25">
      <c r="A24" s="8"/>
      <c r="B24" s="8"/>
      <c r="C24" s="8"/>
      <c r="D24" s="8"/>
      <c r="E24" s="8"/>
    </row>
    <row r="25" spans="1:10" s="7" customFormat="1" ht="20.25" customHeight="1" x14ac:dyDescent="0.25">
      <c r="A25" s="8"/>
      <c r="B25" s="8"/>
      <c r="C25" s="8"/>
      <c r="D25" s="8"/>
      <c r="E25" s="8"/>
    </row>
    <row r="26" spans="1:10" s="7" customFormat="1" ht="20.25" customHeight="1" x14ac:dyDescent="0.25">
      <c r="A26" s="8"/>
      <c r="B26" s="8"/>
      <c r="C26" s="8"/>
      <c r="D26" s="8"/>
      <c r="E26" s="8"/>
    </row>
    <row r="27" spans="1:10" s="7" customFormat="1" ht="20.25" customHeight="1" x14ac:dyDescent="0.25">
      <c r="A27" s="8"/>
      <c r="B27" s="8"/>
      <c r="C27" s="8"/>
      <c r="D27" s="8"/>
      <c r="E27" s="8"/>
    </row>
    <row r="28" spans="1:10" s="7" customFormat="1" ht="20.25" customHeight="1" x14ac:dyDescent="0.25">
      <c r="A28" s="8"/>
      <c r="B28" s="8"/>
      <c r="C28" s="8"/>
      <c r="D28" s="8"/>
      <c r="E28" s="8"/>
    </row>
    <row r="29" spans="1:10" s="7" customFormat="1" ht="8.1" customHeight="1" thickBot="1" x14ac:dyDescent="0.3">
      <c r="A29" s="1"/>
      <c r="B29" s="1"/>
      <c r="C29" s="1"/>
      <c r="D29" s="1"/>
      <c r="E29" s="1"/>
      <c r="F29" s="1"/>
      <c r="G29" s="1"/>
      <c r="H29" s="1"/>
      <c r="I29" s="1"/>
      <c r="J29" s="1"/>
    </row>
    <row r="30" spans="1:10" s="7" customFormat="1" ht="32.1" customHeight="1" thickTop="1" thickBot="1" x14ac:dyDescent="0.55000000000000004">
      <c r="A30" s="6"/>
      <c r="B30" s="6"/>
      <c r="C30" s="3"/>
      <c r="D30" s="3"/>
      <c r="E30" s="3"/>
      <c r="F30" s="3"/>
      <c r="G30" s="3"/>
      <c r="H30" s="3"/>
      <c r="I30" s="3"/>
      <c r="J30" s="6"/>
    </row>
    <row r="31" spans="1:10" ht="15.75" hidden="1" thickTop="1" x14ac:dyDescent="0.25"/>
  </sheetData>
  <mergeCells count="1">
    <mergeCell ref="B4:I4"/>
  </mergeCells>
  <printOptions horizontalCentered="1"/>
  <pageMargins left="0.31496062992125984" right="0.31496062992125984" top="0.51181102362204722" bottom="0.51181102362204722" header="0.31496062992125984" footer="0.31496062992125984"/>
  <pageSetup paperSize="9" scale="82" fitToWidth="0" orientation="landscape" r:id="rId1"/>
  <rowBreaks count="1" manualBreakCount="1">
    <brk id="2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5"/>
  <sheetViews>
    <sheetView showGridLines="0" showRowColHeaders="0" zoomScaleNormal="100" zoomScaleSheetLayoutView="100" workbookViewId="0"/>
  </sheetViews>
  <sheetFormatPr defaultColWidth="0" defaultRowHeight="15" zeroHeight="1" x14ac:dyDescent="0.25"/>
  <cols>
    <col min="1" max="1" width="2.7109375" customWidth="1"/>
    <col min="2" max="4" width="15.7109375" customWidth="1"/>
    <col min="5" max="5" width="2.7109375" customWidth="1"/>
    <col min="6" max="8" width="15.7109375" customWidth="1"/>
    <col min="9" max="9" width="2.7109375" customWidth="1"/>
    <col min="10" max="16384" width="9.140625" hidden="1"/>
  </cols>
  <sheetData>
    <row r="1" spans="1:9" x14ac:dyDescent="0.25">
      <c r="A1" s="22"/>
      <c r="B1" s="22"/>
      <c r="C1" s="22"/>
      <c r="D1" s="22"/>
      <c r="E1" s="22"/>
      <c r="F1" s="22"/>
      <c r="G1" s="22"/>
      <c r="H1" s="22"/>
      <c r="I1" s="22"/>
    </row>
    <row r="2" spans="1:9" s="38" customFormat="1" ht="24.95" customHeight="1" x14ac:dyDescent="0.25">
      <c r="A2" s="91" t="s">
        <v>83</v>
      </c>
      <c r="B2" s="91"/>
      <c r="C2" s="91"/>
      <c r="D2" s="91"/>
      <c r="E2" s="91"/>
      <c r="F2" s="91"/>
      <c r="G2" s="91"/>
      <c r="H2" s="91"/>
      <c r="I2" s="91"/>
    </row>
    <row r="3" spans="1:9" x14ac:dyDescent="0.25"/>
    <row r="4" spans="1:9" x14ac:dyDescent="0.25">
      <c r="B4" s="22"/>
      <c r="C4" s="22"/>
      <c r="D4" s="22"/>
      <c r="E4" s="22"/>
    </row>
    <row r="5" spans="1:9" x14ac:dyDescent="0.25">
      <c r="B5" s="22"/>
      <c r="C5" s="22"/>
      <c r="D5" s="22"/>
      <c r="E5" s="22"/>
    </row>
    <row r="6" spans="1:9" x14ac:dyDescent="0.25">
      <c r="B6" s="22"/>
      <c r="C6" s="22"/>
      <c r="D6" s="22"/>
      <c r="E6" s="22"/>
    </row>
    <row r="7" spans="1:9" x14ac:dyDescent="0.25">
      <c r="B7" s="22"/>
      <c r="C7" s="22"/>
      <c r="D7" s="22"/>
      <c r="E7" s="22"/>
    </row>
    <row r="8" spans="1:9" x14ac:dyDescent="0.25">
      <c r="B8" s="22"/>
      <c r="C8" s="22"/>
      <c r="D8" s="22"/>
      <c r="E8" s="22"/>
    </row>
    <row r="9" spans="1:9" ht="8.1" customHeight="1" x14ac:dyDescent="0.25">
      <c r="A9" s="41"/>
      <c r="B9" s="41"/>
      <c r="C9" s="41"/>
      <c r="D9" s="41"/>
      <c r="E9" s="41"/>
      <c r="F9" s="41"/>
      <c r="G9" s="41"/>
      <c r="H9" s="41"/>
      <c r="I9" s="41"/>
    </row>
    <row r="10" spans="1:9" ht="8.1" customHeight="1" x14ac:dyDescent="0.25">
      <c r="B10" s="42"/>
      <c r="C10" s="42"/>
      <c r="D10" s="42"/>
      <c r="F10" s="42"/>
      <c r="G10" s="42"/>
      <c r="H10" s="42"/>
    </row>
    <row r="11" spans="1:9" ht="60" customHeight="1" x14ac:dyDescent="0.25">
      <c r="B11" s="92" t="s">
        <v>65</v>
      </c>
      <c r="C11" s="92"/>
      <c r="D11" s="92"/>
      <c r="F11" s="92" t="s">
        <v>66</v>
      </c>
      <c r="G11" s="92"/>
      <c r="H11" s="92"/>
    </row>
    <row r="12" spans="1:9" ht="8.1" customHeight="1" x14ac:dyDescent="0.25">
      <c r="B12" s="43"/>
      <c r="C12" s="43"/>
      <c r="D12" s="43"/>
      <c r="F12" s="43"/>
      <c r="G12" s="43"/>
      <c r="H12" s="43"/>
    </row>
    <row r="13" spans="1:9" s="22" customFormat="1" x14ac:dyDescent="0.25"/>
    <row r="14" spans="1:9" s="39" customFormat="1" ht="36" customHeight="1" x14ac:dyDescent="0.25">
      <c r="A14" s="40"/>
      <c r="B14" s="93"/>
      <c r="C14" s="93"/>
      <c r="D14" s="93"/>
      <c r="E14" s="40"/>
      <c r="F14" s="40"/>
      <c r="G14" s="40"/>
      <c r="H14" s="40"/>
      <c r="I14" s="40"/>
    </row>
    <row r="15" spans="1:9" x14ac:dyDescent="0.25"/>
  </sheetData>
  <sheetProtection selectLockedCells="1"/>
  <mergeCells count="4">
    <mergeCell ref="A2:I2"/>
    <mergeCell ref="B11:D11"/>
    <mergeCell ref="F11:H11"/>
    <mergeCell ref="B14:D14"/>
  </mergeCells>
  <hyperlinks>
    <hyperlink ref="B11:D11" r:id="rId1" tooltip="Clique aqui para acessar o blog!" display="Informações, novidades, curiosidades e ideias envolvendo você no mundo do treinamento, esporte e saúde!" xr:uid="{00000000-0004-0000-0300-000000000000}"/>
    <hyperlink ref="F11:H11" r:id="rId2" tooltip="Clique aqui para acessar o blog!" display="Planilhas profissionais, visualmente agradáveis, fáceis de utilizar e gratuitas para várias aplicações do seu dia-a-dia." xr:uid="{00000000-0004-0000-0300-000001000000}"/>
  </hyperlinks>
  <printOptions horizontalCentered="1" verticalCentered="1"/>
  <pageMargins left="0.51181102362204722" right="0.51181102362204722" top="0.78740157480314965" bottom="0.78740157480314965" header="0.31496062992125984" footer="0.31496062992125984"/>
  <pageSetup paperSize="9" orientation="landscape"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22</vt:i4>
      </vt:variant>
    </vt:vector>
  </HeadingPairs>
  <TitlesOfParts>
    <vt:vector size="26" baseType="lpstr">
      <vt:lpstr>CONTROLE</vt:lpstr>
      <vt:lpstr>TREINOS</vt:lpstr>
      <vt:lpstr>EVOLUÇÃO</vt:lpstr>
      <vt:lpstr>SOBRE</vt:lpstr>
      <vt:lpstr>CONTROLE!Area_de_impressao</vt:lpstr>
      <vt:lpstr>SOBRE!Area_de_impressao</vt:lpstr>
      <vt:lpstr>TREINOS!Area_de_impressao</vt:lpstr>
      <vt:lpstr>CALC_FreqCardMax</vt:lpstr>
      <vt:lpstr>CALC_FreqCardReserva</vt:lpstr>
      <vt:lpstr>ENT_AlturaM</vt:lpstr>
      <vt:lpstr>ENT_CicloInício</vt:lpstr>
      <vt:lpstr>ENT_FCTIntens1</vt:lpstr>
      <vt:lpstr>ENT_FCTIntens2</vt:lpstr>
      <vt:lpstr>ENT_FreqCardRep</vt:lpstr>
      <vt:lpstr>ENT_Idade</vt:lpstr>
      <vt:lpstr>ENT_MetaKG</vt:lpstr>
      <vt:lpstr>ENT_PesagemDaSemana</vt:lpstr>
      <vt:lpstr>ENT_PesoKG</vt:lpstr>
      <vt:lpstr>LISTA_Bike</vt:lpstr>
      <vt:lpstr>LISTA_Corrida</vt:lpstr>
      <vt:lpstr>LISTA_Gêneros</vt:lpstr>
      <vt:lpstr>LISTA_Meses</vt:lpstr>
      <vt:lpstr>LISTA_Musculacao</vt:lpstr>
      <vt:lpstr>LISTA_Treinos</vt:lpstr>
      <vt:lpstr>CONTROLE!Titulos_de_impressao</vt:lpstr>
      <vt:lpstr>TREINOS!Titulos_de_impressao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Controle de Resultados e Treinamento</dc:title>
  <dc:subject>Atividade física</dc:subject>
  <dc:creator>Hora do Training / O Rei das Planilhas</dc:creator>
  <cp:keywords>educação física, saúde, bem-estar, sedentarismo, obesidade, perda de peso</cp:keywords>
  <dc:description>Esta planilha foi desenvolvida com a colaboração técnica de:
-   Renato Santiago | Personal Trainer
    Cref:085903-G/SP
    Hora do Training
-  Márcio Silva | Editor do blog
   O Rei das Planilhas</dc:description>
  <cp:lastModifiedBy>reginaldo araujo</cp:lastModifiedBy>
  <cp:lastPrinted>2013-08-21T12:55:54Z</cp:lastPrinted>
  <dcterms:created xsi:type="dcterms:W3CDTF">2013-07-30T20:03:06Z</dcterms:created>
  <dcterms:modified xsi:type="dcterms:W3CDTF">2022-04-04T16:48:28Z</dcterms:modified>
</cp:coreProperties>
</file>